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80" documentId="13_ncr:1_{D50FB226-911A-4B68-8B4B-7DEE2B096028}" xr6:coauthVersionLast="46" xr6:coauthVersionMax="46" xr10:uidLastSave="{5C5CD6F4-0670-4128-AE7A-6CC6158A0CC7}"/>
  <bookViews>
    <workbookView xWindow="-120" yWindow="-120" windowWidth="20730" windowHeight="11160" xr2:uid="{00000000-000D-0000-FFFF-FFFF00000000}"/>
  </bookViews>
  <sheets>
    <sheet name="BN  I, NST" sheetId="2" r:id="rId1"/>
  </sheets>
  <externalReferences>
    <externalReference r:id="rId2"/>
    <externalReference r:id="rId3"/>
  </externalReferences>
  <definedNames>
    <definedName name="_xlnm.Print_Area" localSheetId="0">'BN  I, NST'!$A$1:$AG$132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2" l="1"/>
  <c r="B97" i="2"/>
  <c r="C93" i="2"/>
  <c r="B93" i="2"/>
  <c r="C89" i="2"/>
  <c r="B89" i="2"/>
  <c r="AG34" i="2"/>
  <c r="AF34" i="2" s="1"/>
  <c r="AE34" i="2"/>
  <c r="B121" i="2"/>
  <c r="B123" i="2"/>
  <c r="AG105" i="2"/>
  <c r="G105" i="2"/>
  <c r="AC108" i="2"/>
  <c r="Y108" i="2"/>
  <c r="U108" i="2"/>
  <c r="R108" i="2"/>
  <c r="Q108" i="2"/>
  <c r="P108" i="2"/>
  <c r="O108" i="2"/>
  <c r="M108" i="2"/>
  <c r="L108" i="2"/>
  <c r="J108" i="2"/>
  <c r="I108" i="2"/>
  <c r="H108" i="2"/>
  <c r="G108" i="2"/>
  <c r="AG109" i="2" l="1"/>
  <c r="W105" i="2"/>
  <c r="K105" i="2"/>
  <c r="S105" i="2"/>
  <c r="AA105" i="2"/>
  <c r="G109" i="2"/>
  <c r="O109" i="2"/>
  <c r="W109" i="2"/>
  <c r="S109" i="2"/>
  <c r="AA109" i="2"/>
  <c r="AE109" i="2" l="1"/>
  <c r="AD102" i="2" l="1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AG101" i="2"/>
  <c r="AF102" i="2" s="1"/>
  <c r="AE101" i="2"/>
  <c r="AE102" i="2" s="1"/>
  <c r="AD99" i="2"/>
  <c r="AC99" i="2"/>
  <c r="AB99" i="2"/>
  <c r="AA99" i="2"/>
  <c r="Z99" i="2"/>
  <c r="Y99" i="2"/>
  <c r="X99" i="2"/>
  <c r="W99" i="2"/>
  <c r="V99" i="2"/>
  <c r="U99" i="2"/>
  <c r="T99" i="2"/>
  <c r="S99" i="2"/>
  <c r="Q99" i="2"/>
  <c r="P99" i="2"/>
  <c r="N99" i="2"/>
  <c r="M99" i="2"/>
  <c r="L99" i="2"/>
  <c r="K99" i="2"/>
  <c r="J99" i="2"/>
  <c r="I99" i="2"/>
  <c r="H99" i="2"/>
  <c r="G99" i="2"/>
  <c r="AG98" i="2"/>
  <c r="AF98" i="2" s="1"/>
  <c r="AE98" i="2"/>
  <c r="AG97" i="2"/>
  <c r="AF97" i="2" s="1"/>
  <c r="AE97" i="2"/>
  <c r="AG102" i="2" l="1"/>
  <c r="AF99" i="2"/>
  <c r="AE99" i="2"/>
  <c r="AG99" i="2"/>
  <c r="AE35" i="2" l="1"/>
  <c r="AG35" i="2" l="1"/>
  <c r="AF35" i="2" s="1"/>
  <c r="AG116" i="2" l="1"/>
  <c r="AE116" i="2"/>
  <c r="AD95" i="2"/>
  <c r="AC95" i="2"/>
  <c r="AB95" i="2"/>
  <c r="AA95" i="2"/>
  <c r="Z95" i="2"/>
  <c r="Y95" i="2"/>
  <c r="X95" i="2"/>
  <c r="W95" i="2"/>
  <c r="V95" i="2"/>
  <c r="U95" i="2"/>
  <c r="T95" i="2"/>
  <c r="S95" i="2"/>
  <c r="Q95" i="2"/>
  <c r="P95" i="2"/>
  <c r="N95" i="2"/>
  <c r="M95" i="2"/>
  <c r="L95" i="2"/>
  <c r="K95" i="2"/>
  <c r="J95" i="2"/>
  <c r="I95" i="2"/>
  <c r="H95" i="2"/>
  <c r="G95" i="2"/>
  <c r="AG94" i="2"/>
  <c r="AF94" i="2" s="1"/>
  <c r="AE94" i="2"/>
  <c r="AG93" i="2"/>
  <c r="AF93" i="2" s="1"/>
  <c r="AE93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M91" i="2"/>
  <c r="L91" i="2"/>
  <c r="J91" i="2"/>
  <c r="I91" i="2"/>
  <c r="H91" i="2"/>
  <c r="G91" i="2"/>
  <c r="AG90" i="2"/>
  <c r="AF90" i="2" s="1"/>
  <c r="AE90" i="2"/>
  <c r="AG89" i="2"/>
  <c r="AE89" i="2"/>
  <c r="AD87" i="2"/>
  <c r="AC87" i="2"/>
  <c r="AA87" i="2"/>
  <c r="Z87" i="2"/>
  <c r="Y87" i="2"/>
  <c r="X87" i="2"/>
  <c r="W87" i="2"/>
  <c r="V87" i="2"/>
  <c r="U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AG86" i="2"/>
  <c r="AF86" i="2" s="1"/>
  <c r="AE86" i="2"/>
  <c r="AG85" i="2"/>
  <c r="AF85" i="2" s="1"/>
  <c r="AE85" i="2"/>
  <c r="AG84" i="2"/>
  <c r="AF84" i="2" s="1"/>
  <c r="AE84" i="2"/>
  <c r="AG83" i="2"/>
  <c r="AF83" i="2" s="1"/>
  <c r="AE83" i="2"/>
  <c r="AF82" i="2"/>
  <c r="AE82" i="2"/>
  <c r="AG81" i="2"/>
  <c r="AF81" i="2" s="1"/>
  <c r="AE81" i="2"/>
  <c r="AG80" i="2"/>
  <c r="AF80" i="2" s="1"/>
  <c r="AE80" i="2"/>
  <c r="AG79" i="2"/>
  <c r="AF79" i="2" s="1"/>
  <c r="AE79" i="2"/>
  <c r="AG78" i="2"/>
  <c r="AF78" i="2" s="1"/>
  <c r="AE78" i="2"/>
  <c r="AG77" i="2"/>
  <c r="AF77" i="2" s="1"/>
  <c r="AE77" i="2"/>
  <c r="AG76" i="2"/>
  <c r="AF76" i="2" s="1"/>
  <c r="AE76" i="2"/>
  <c r="AG75" i="2"/>
  <c r="AE75" i="2"/>
  <c r="AG74" i="2"/>
  <c r="AF74" i="2" s="1"/>
  <c r="AE74" i="2"/>
  <c r="AG73" i="2"/>
  <c r="AF73" i="2" s="1"/>
  <c r="AE73" i="2"/>
  <c r="AG72" i="2"/>
  <c r="AE72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AG69" i="2"/>
  <c r="AF69" i="2" s="1"/>
  <c r="AE69" i="2"/>
  <c r="AG67" i="2"/>
  <c r="AF67" i="2" s="1"/>
  <c r="AE67" i="2"/>
  <c r="AG66" i="2"/>
  <c r="AF66" i="2" s="1"/>
  <c r="AE66" i="2"/>
  <c r="AG62" i="2"/>
  <c r="AF62" i="2" s="1"/>
  <c r="AE62" i="2"/>
  <c r="AG61" i="2"/>
  <c r="AF61" i="2" s="1"/>
  <c r="AE61" i="2"/>
  <c r="AG58" i="2"/>
  <c r="AE58" i="2"/>
  <c r="AG57" i="2"/>
  <c r="AF57" i="2" s="1"/>
  <c r="AE57" i="2"/>
  <c r="AG56" i="2"/>
  <c r="AF56" i="2" s="1"/>
  <c r="AE56" i="2"/>
  <c r="AG55" i="2"/>
  <c r="AE55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M52" i="2"/>
  <c r="AG51" i="2"/>
  <c r="AF51" i="2" s="1"/>
  <c r="AE51" i="2"/>
  <c r="AE50" i="2"/>
  <c r="AE49" i="2"/>
  <c r="AG48" i="2"/>
  <c r="AE48" i="2"/>
  <c r="AG47" i="2"/>
  <c r="AF47" i="2" s="1"/>
  <c r="AE47" i="2"/>
  <c r="AG46" i="2"/>
  <c r="AF46" i="2" s="1"/>
  <c r="AE46" i="2"/>
  <c r="AG45" i="2"/>
  <c r="AF45" i="2" s="1"/>
  <c r="AE45" i="2"/>
  <c r="AG44" i="2"/>
  <c r="AF44" i="2" s="1"/>
  <c r="AE44" i="2"/>
  <c r="AG43" i="2"/>
  <c r="AF43" i="2" s="1"/>
  <c r="AE43" i="2"/>
  <c r="AG42" i="2"/>
  <c r="AF42" i="2" s="1"/>
  <c r="AE42" i="2"/>
  <c r="AG41" i="2"/>
  <c r="AF41" i="2" s="1"/>
  <c r="AE41" i="2"/>
  <c r="AG40" i="2"/>
  <c r="AF40" i="2" s="1"/>
  <c r="AG39" i="2"/>
  <c r="AF39" i="2" s="1"/>
  <c r="AE39" i="2"/>
  <c r="AG38" i="2"/>
  <c r="AF38" i="2" s="1"/>
  <c r="AE38" i="2"/>
  <c r="AG36" i="2"/>
  <c r="AF36" i="2" s="1"/>
  <c r="AE36" i="2"/>
  <c r="AG33" i="2"/>
  <c r="AF33" i="2" s="1"/>
  <c r="AE33" i="2"/>
  <c r="AG32" i="2"/>
  <c r="AF32" i="2" s="1"/>
  <c r="AE32" i="2"/>
  <c r="AG31" i="2"/>
  <c r="AF31" i="2" s="1"/>
  <c r="AE31" i="2"/>
  <c r="AG30" i="2"/>
  <c r="AF30" i="2" s="1"/>
  <c r="AE30" i="2"/>
  <c r="AG29" i="2"/>
  <c r="AE29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G27" i="2"/>
  <c r="AG26" i="2"/>
  <c r="AE26" i="2"/>
  <c r="AG25" i="2"/>
  <c r="AF25" i="2" s="1"/>
  <c r="AE25" i="2"/>
  <c r="AG22" i="2"/>
  <c r="AF22" i="2" s="1"/>
  <c r="AE22" i="2"/>
  <c r="AG20" i="2"/>
  <c r="AG19" i="2"/>
  <c r="AE19" i="2"/>
  <c r="AG17" i="2"/>
  <c r="AF17" i="2" s="1"/>
  <c r="AE17" i="2"/>
  <c r="AG16" i="2"/>
  <c r="AF16" i="2" s="1"/>
  <c r="AE16" i="2"/>
  <c r="AG15" i="2"/>
  <c r="AF15" i="2" s="1"/>
  <c r="AE15" i="2"/>
  <c r="AG14" i="2"/>
  <c r="AF14" i="2" s="1"/>
  <c r="AE14" i="2"/>
  <c r="AG13" i="2"/>
  <c r="AF13" i="2" s="1"/>
  <c r="AF20" i="2" l="1"/>
  <c r="AF48" i="2"/>
  <c r="AF26" i="2"/>
  <c r="AG70" i="2"/>
  <c r="AG91" i="2"/>
  <c r="AE91" i="2"/>
  <c r="AF29" i="2"/>
  <c r="AG27" i="2"/>
  <c r="AF89" i="2"/>
  <c r="AF91" i="2" s="1"/>
  <c r="AE95" i="2"/>
  <c r="AG95" i="2"/>
  <c r="AB112" i="2"/>
  <c r="AF55" i="2"/>
  <c r="AF70" i="2" s="1"/>
  <c r="AG87" i="2"/>
  <c r="AF72" i="2"/>
  <c r="AF87" i="2" s="1"/>
  <c r="AF95" i="2"/>
  <c r="I112" i="2"/>
  <c r="M112" i="2"/>
  <c r="Q112" i="2"/>
  <c r="U112" i="2"/>
  <c r="Y112" i="2"/>
  <c r="AC112" i="2"/>
  <c r="AA113" i="2" l="1"/>
  <c r="W113" i="2"/>
  <c r="G113" i="2"/>
  <c r="S113" i="2"/>
  <c r="K113" i="2"/>
  <c r="AG113" i="2"/>
  <c r="AE113" i="2" l="1"/>
</calcChain>
</file>

<file path=xl/sharedStrings.xml><?xml version="1.0" encoding="utf-8"?>
<sst xmlns="http://schemas.openxmlformats.org/spreadsheetml/2006/main" count="217" uniqueCount="186">
  <si>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</si>
  <si>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</si>
  <si>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</si>
  <si>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</si>
  <si>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</si>
  <si>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 *</t>
  </si>
  <si>
    <t>I rok</t>
  </si>
  <si>
    <t>II rok</t>
  </si>
  <si>
    <t>III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</si>
  <si>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</si>
  <si>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</si>
  <si>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</si>
  <si>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</si>
  <si>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</si>
  <si>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</si>
  <si>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</si>
  <si>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</si>
  <si>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</si>
  <si>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</si>
  <si>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</si>
  <si>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</si>
  <si>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</si>
  <si>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</si>
  <si>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</si>
  <si>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</si>
  <si>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</si>
  <si>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</si>
  <si>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BHP</t>
  </si>
  <si>
    <t>Szkolenie biblioteczne</t>
  </si>
  <si>
    <t>Ochrona własności przemysłowej i prawa autorskiego</t>
  </si>
  <si>
    <t>Przedsiębiorczość</t>
  </si>
  <si>
    <t>Techniki informacyjno-komunikacyjne</t>
  </si>
  <si>
    <t>Elementy informacji naukowej</t>
  </si>
  <si>
    <r>
      <t xml:space="preserve">Przedmioty w zakresie wsparcia studentów w procesie uczenia się </t>
    </r>
    <r>
      <rPr>
        <sz val="12"/>
        <rFont val="Calibri"/>
        <family val="2"/>
        <charset val="238"/>
      </rPr>
      <t>(jeden do wyboru)</t>
    </r>
  </si>
  <si>
    <t>Metody wspomagania uczenia się</t>
  </si>
  <si>
    <t>Psychologia rozwoju osobistego</t>
  </si>
  <si>
    <t>Najnowsza historia powszechna</t>
  </si>
  <si>
    <t>Podstawy logiki</t>
  </si>
  <si>
    <t>razem</t>
  </si>
  <si>
    <t xml:space="preserve">Nauka o państwie i prawie </t>
  </si>
  <si>
    <t>Podstawy strategii bezpieczeństwa</t>
  </si>
  <si>
    <t>Współczesne kryzysy i konflikty</t>
  </si>
  <si>
    <t>3. PRZEDMIOTY DO WYBORU:</t>
  </si>
  <si>
    <t>Media i komunikacja w stanach zagrożeń</t>
  </si>
  <si>
    <t>Proseminarium</t>
  </si>
  <si>
    <t>System zarządzania kryzysowego RP</t>
  </si>
  <si>
    <t>Zarządzanie kryzysowe w NATO i UE</t>
  </si>
  <si>
    <t>Analiza ryzyka</t>
  </si>
  <si>
    <t>4,5,6</t>
  </si>
  <si>
    <t>Przestępczość transnarodowa</t>
  </si>
  <si>
    <t>Terroryzm</t>
  </si>
  <si>
    <t>razem :</t>
  </si>
  <si>
    <t>Ekonomia</t>
  </si>
  <si>
    <t>4. PRAKTYKI</t>
  </si>
  <si>
    <t>Praktyki</t>
  </si>
  <si>
    <t>razem:</t>
  </si>
  <si>
    <t>Dodatkowy przedmiot kształcenia ogólnego dla obcokrajowców:</t>
  </si>
  <si>
    <t>Język polski - lektorat</t>
  </si>
  <si>
    <t>Prawne aspekty bezpieczeństwa i porządku publicznego</t>
  </si>
  <si>
    <t xml:space="preserve">Metodologia badań nad bezpieczeństwem </t>
  </si>
  <si>
    <t>Instytucjonalizm bezpieczeństwa międzynarodowego</t>
  </si>
  <si>
    <t>HARMONOGRAM REALIZACJI PROGRAMU STUDIÓW</t>
  </si>
  <si>
    <t>(plan studiów niestacjonarnych pierwszego stopnia)</t>
  </si>
  <si>
    <t>Plan obowiązuje od roku 2021/2022</t>
  </si>
  <si>
    <t xml:space="preserve">Wykład monorgaficzny w j. obcym </t>
  </si>
  <si>
    <t xml:space="preserve">Wykład monograficzny w j.obcym </t>
  </si>
  <si>
    <t>Grupa przedmiotów fakultatywnych I: (student wybiera wykład monograficzny w j. obcym i jeden z przedmiotów)</t>
  </si>
  <si>
    <t>Międzynarodowe stosunki polityczne</t>
  </si>
  <si>
    <t>Międzynarodowe stosunki wojskowe</t>
  </si>
  <si>
    <t xml:space="preserve">System bezpieczeństwa narodowego </t>
  </si>
  <si>
    <t>Grupa przedmiotów z zakresu: Bezpieczeństwo publiczne</t>
  </si>
  <si>
    <r>
      <t xml:space="preserve">Grupa przedmiotów z zakresu: </t>
    </r>
    <r>
      <rPr>
        <b/>
        <i/>
        <sz val="12"/>
        <rFont val="Calibri"/>
        <family val="2"/>
      </rPr>
      <t>Zarzadzanie kryzysowe</t>
    </r>
  </si>
  <si>
    <t xml:space="preserve">Grupa przedmiotów z zakresu: Zarządzanie kryzysowe </t>
  </si>
  <si>
    <t>Administracja  bezpieczeństwa i porządku publicznego</t>
  </si>
  <si>
    <t xml:space="preserve">Bezpieczeństwo publiczne </t>
  </si>
  <si>
    <t>Współczesne zagrożenia cywilizacyjne</t>
  </si>
  <si>
    <t xml:space="preserve">Bezpieczeństwo społeczne </t>
  </si>
  <si>
    <t>Współczesne ruchy separatystyczne i eksterministyczne</t>
  </si>
  <si>
    <t>Bezpieczeństwo w ujęciu historycznym</t>
  </si>
  <si>
    <t>Geopolityka</t>
  </si>
  <si>
    <t>Współczesne systemy polityczne</t>
  </si>
  <si>
    <t>2,4,5</t>
  </si>
  <si>
    <t>Logistyka w systemie bezpieczeństwa</t>
  </si>
  <si>
    <t xml:space="preserve">Nauka o administracji </t>
  </si>
  <si>
    <t xml:space="preserve">Bezpieczeństwo  państwa </t>
  </si>
  <si>
    <t xml:space="preserve">Bezpieczeństwo społeczności lokalnej </t>
  </si>
  <si>
    <t>Grupa przedmiotów fakultatywnych II: (student wybiera wykład monograficzny w j. obcym i jeden z przedmiotów)</t>
  </si>
  <si>
    <t xml:space="preserve">Negocjacje </t>
  </si>
  <si>
    <t>Słuzby bezpieczeństwa i porzadku publicznego</t>
  </si>
  <si>
    <t xml:space="preserve">Mniejszości narodowe i etniczne </t>
  </si>
  <si>
    <t xml:space="preserve">Proseminarium </t>
  </si>
  <si>
    <t>Infrastruktura krytyczna</t>
  </si>
  <si>
    <r>
      <t>Grupa przedmiotów z zakresu:</t>
    </r>
    <r>
      <rPr>
        <b/>
        <i/>
        <sz val="12"/>
        <rFont val="Calibri"/>
        <family val="2"/>
      </rPr>
      <t xml:space="preserve"> Bezpieczeństwo publiczne  </t>
    </r>
  </si>
  <si>
    <r>
      <rPr>
        <b/>
        <sz val="12"/>
        <rFont val="Calibri"/>
        <family val="2"/>
      </rPr>
      <t xml:space="preserve">                                              Razem </t>
    </r>
    <r>
      <rPr>
        <b/>
        <i/>
        <sz val="12"/>
        <rFont val="Calibri"/>
        <family val="2"/>
      </rPr>
      <t xml:space="preserve"> </t>
    </r>
  </si>
  <si>
    <t>Wydział  Prawa i Nauk Społecznych</t>
  </si>
  <si>
    <r>
      <t xml:space="preserve">Kierunek:  </t>
    </r>
    <r>
      <rPr>
        <b/>
        <sz val="12"/>
        <color rgb="FFFF0000"/>
        <rFont val="Calibri"/>
        <family val="2"/>
      </rPr>
      <t>B</t>
    </r>
    <r>
      <rPr>
        <b/>
        <sz val="14"/>
        <color rgb="FFFF0000"/>
        <rFont val="Calibri"/>
        <family val="2"/>
      </rPr>
      <t>ezpieczeństwo narodowe</t>
    </r>
  </si>
  <si>
    <t>Kryminologia i kryminalistyka</t>
  </si>
  <si>
    <t>Strategia i system  bezpieczeństwa wybranych państw</t>
  </si>
  <si>
    <t>Zarządzanie kryzysowe</t>
  </si>
  <si>
    <t>Przedmioty z dziedziny nauk humanistycznych :</t>
  </si>
  <si>
    <t>2. PRZEDMIOTY PODSTAWOWE/KIERUNKOWE</t>
  </si>
  <si>
    <t>Grupa przedmiotów fakultatywnych III: (student wybiera wykład monograficzny w j. obcym i jeden z przedmiotów)</t>
  </si>
  <si>
    <t>1032.7.BN1.A1.J0</t>
  </si>
  <si>
    <t>1032.7.BN1.B/C1.BWH</t>
  </si>
  <si>
    <t>1032.7.BN1.B/C2.E</t>
  </si>
  <si>
    <t>1032.7.BN1.B/C4.GEO</t>
  </si>
  <si>
    <t>1032.7.BN1.B/C5.NA</t>
  </si>
  <si>
    <t>1032.7.BN1.D1.ABPP</t>
  </si>
  <si>
    <t>1032.7.BN1.D2.BP</t>
  </si>
  <si>
    <t>1032.7.BN1.E1.PRO</t>
  </si>
  <si>
    <t>1032.7.BN1.E2.SL</t>
  </si>
  <si>
    <t>1032.7.BN1.D3.BSL</t>
  </si>
  <si>
    <t xml:space="preserve">Bezpieczeństwo imprez masowych </t>
  </si>
  <si>
    <t>1032.7.BN1.D5.BIM</t>
  </si>
  <si>
    <t>1032.7.BN1.D6.PABPP</t>
  </si>
  <si>
    <t>1032.7.BN1.D7.KK</t>
  </si>
  <si>
    <t>1032.7.BN1.D9.NEG</t>
  </si>
  <si>
    <t>1032.7.BN1.D8.MNE</t>
  </si>
  <si>
    <t xml:space="preserve">Organizacja  system ratownictwa </t>
  </si>
  <si>
    <t>1032.7.BN1.D11.OSR</t>
  </si>
  <si>
    <t>1032.7.BN1.D12.SBPP</t>
  </si>
  <si>
    <t>1032.7.BN1.D13.WZBP</t>
  </si>
  <si>
    <t xml:space="preserve">Wyzwania i zagrożenia bezpieczeństwa publicznego </t>
  </si>
  <si>
    <t>1032.7.BN1.D3.AR</t>
  </si>
  <si>
    <t>1032.7.BN1.D15.WM</t>
  </si>
  <si>
    <t>1032.7.BN1.D17.WM</t>
  </si>
  <si>
    <t>1032.7.BN1.D19.WM</t>
  </si>
  <si>
    <t>1032.7.BN1.F1.P</t>
  </si>
  <si>
    <t>Pierwsza pomoc przedmedyczna</t>
  </si>
  <si>
    <t>1032.4.BN1.A15.P</t>
  </si>
  <si>
    <t xml:space="preserve">Seminarium licencjackie </t>
  </si>
  <si>
    <t>1,2,3,4</t>
  </si>
  <si>
    <t>1032.7.BN1.D4.BIM</t>
  </si>
  <si>
    <t>Obrona Cywilna</t>
  </si>
  <si>
    <t xml:space="preserve">Ochrona danych osobowych i informacji niejawnych </t>
  </si>
  <si>
    <t>1032.7.BN1.D10.ODOIN</t>
  </si>
  <si>
    <t>1032.7.BN1.D1.MKSZ</t>
  </si>
  <si>
    <t>Rodzaje zagrożeń i sposoby ich rozpoznawania</t>
  </si>
  <si>
    <t>1032.7.BN1.D2.RZSR</t>
  </si>
  <si>
    <t>1032.7.BN1.D4.SZK RP</t>
  </si>
  <si>
    <t>1032.7.BN1.D5.WZC</t>
  </si>
  <si>
    <t>1032.7.BN1.D6.ZKNU</t>
  </si>
  <si>
    <t>1032.7.BN1.D7.IK</t>
  </si>
  <si>
    <t>1032.7.BN1.D8.NEG</t>
  </si>
  <si>
    <t>1032.7.BN1.D9.ODOIN</t>
  </si>
  <si>
    <t>Organizacja  systemu ratownictwa</t>
  </si>
  <si>
    <t>1032.7.BN1.D10.OSR</t>
  </si>
  <si>
    <t>1032.7.BN1.D12.PTN</t>
  </si>
  <si>
    <t>1032.7.BN1.D13.TER</t>
  </si>
  <si>
    <t>1032.7.BN1.A2.BHP</t>
  </si>
  <si>
    <t>1032.7.BN1.A3.SBIB</t>
  </si>
  <si>
    <t>1032.7.BN1.A4.OWPPA</t>
  </si>
  <si>
    <t>1032.7.BN1.A5.PRZ</t>
  </si>
  <si>
    <t>1032.7.BN1.A6.PPPM</t>
  </si>
  <si>
    <t>1032.7.BN1.A7.TIK</t>
  </si>
  <si>
    <t>1032.7.BN1.A8.EIN</t>
  </si>
  <si>
    <t>1032.7.BN1.A9.MWU</t>
  </si>
  <si>
    <t>1032.7.BN1.A10.PRO</t>
  </si>
  <si>
    <t>1032.7.BN1.A11.NHP</t>
  </si>
  <si>
    <t>1032.7.BN1.A12.PL</t>
  </si>
  <si>
    <t>1032.7.BN1.B/C6.PSB</t>
  </si>
  <si>
    <t>Podstawy socjologi bezpieczeństwa</t>
  </si>
  <si>
    <t>1032.7.BN1.B/C7.NPP</t>
  </si>
  <si>
    <t>1032.7.BN1.B/C8.BP</t>
  </si>
  <si>
    <t>1032.7.BN1.B/C9.MSPOL</t>
  </si>
  <si>
    <t>1032.7.BN1.B/C10.WSPOL</t>
  </si>
  <si>
    <t>1032.7.BN1.B/C11.BSPOL</t>
  </si>
  <si>
    <t>1032.7.BN1.B/C12.LSB</t>
  </si>
  <si>
    <t>1032.7.BN1.B/C13.MBB</t>
  </si>
  <si>
    <t>1032.7.BN1.B/C14.MSW</t>
  </si>
  <si>
    <t>1032.7.BN1.B/C15.PSB</t>
  </si>
  <si>
    <t>1032.7.BN1.B/C16.SSBWP</t>
  </si>
  <si>
    <t>1032.7.BN1.B/C17.SBN</t>
  </si>
  <si>
    <t>1032.7.BN1.B/C18.ZK</t>
  </si>
  <si>
    <t>1032.7.BN1.B/C19.IBM</t>
  </si>
  <si>
    <t>1032.7.BN1.B/C20.WKK</t>
  </si>
  <si>
    <t>1032.7.BN1.B/C21.WRSE</t>
  </si>
  <si>
    <t>Podstawy filozofii  bezpieczeństwa</t>
  </si>
  <si>
    <t>1032.7.BN1.B/C3.PFB</t>
  </si>
  <si>
    <r>
      <rPr>
        <i/>
        <sz val="12"/>
        <rFont val="Calibri"/>
        <family val="2"/>
        <charset val="238"/>
        <scheme val="minor"/>
      </rPr>
      <t>Podstawy bezpieczeństwa informacyjnego</t>
    </r>
    <r>
      <rPr>
        <b/>
        <i/>
        <sz val="12"/>
        <color theme="9" tint="-0.499984740745262"/>
        <rFont val="Calibri"/>
        <family val="2"/>
        <charset val="238"/>
        <scheme val="minor"/>
      </rPr>
      <t xml:space="preserve"> </t>
    </r>
  </si>
  <si>
    <t>1032.7.BN1.B/C22.PBI</t>
  </si>
  <si>
    <t>Podstawy bezpieczeństwa kulturowego</t>
  </si>
  <si>
    <t>1032.7.BN1.B/C23.PBKUL</t>
  </si>
  <si>
    <t>Planowanie w zarządzaniu kryzysowym</t>
  </si>
  <si>
    <t>1032.7.BN1.D11.PwZK</t>
  </si>
  <si>
    <t>Zmiana nazwy przedmiotu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</si>
</sst>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i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70C0"/>
      <name val="Calibri"/>
      <family val="2"/>
      <charset val="238"/>
    </font>
    <font>
      <sz val="12"/>
      <color rgb="FFFF0000"/>
      <name val="Calibri"/>
      <family val="2"/>
      <charset val="238"/>
    </font>
    <font>
      <i/>
      <sz val="8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</font>
    <font>
      <b/>
      <i/>
      <sz val="12"/>
      <color theme="9" tint="-0.499984740745262"/>
      <name val="Calibri"/>
      <family val="2"/>
      <charset val="238"/>
      <scheme val="minor"/>
    </font>
    <font>
      <b/>
      <sz val="12"/>
      <color rgb="FF00B050"/>
      <name val="Calibri"/>
      <family val="2"/>
    </font>
    <font>
      <b/>
      <sz val="14"/>
      <color rgb="FF00B0F0"/>
      <name val="Calibri"/>
      <family val="2"/>
    </font>
    <font>
      <b/>
      <sz val="12"/>
      <color rgb="FF00B0F0"/>
      <name val="Calibri"/>
      <family val="2"/>
    </font>
    <font>
      <i/>
      <sz val="12"/>
      <name val="Calibri"/>
      <family val="2"/>
      <charset val="238"/>
      <scheme val="minor"/>
    </font>
    <font>
      <b/>
      <sz val="14"/>
      <color rgb="FF002060"/>
      <name val="Calibri"/>
      <family val="2"/>
      <charset val="238"/>
    </font>
    <font>
      <b/>
      <i/>
      <sz val="12"/>
      <color rgb="FF002060"/>
      <name val="Calibri"/>
      <family val="2"/>
      <charset val="238"/>
    </font>
    <font>
      <b/>
      <i/>
      <sz val="12"/>
      <color rgb="FF00B050"/>
      <name val="Calibri"/>
      <family val="2"/>
      <charset val="238"/>
    </font>
    <font>
      <b/>
      <i/>
      <sz val="12"/>
      <color rgb="FF002060"/>
      <name val="Calibri"/>
      <family val="2"/>
    </font>
    <font>
      <b/>
      <i/>
      <sz val="12"/>
      <color rgb="FF00B05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scheme val="minor"/>
    </font>
    <font>
      <b/>
      <i/>
      <sz val="12"/>
      <color rgb="FF0070C0"/>
      <name val="Calibri"/>
      <family val="2"/>
      <charset val="238"/>
    </font>
    <font>
      <b/>
      <i/>
      <sz val="12"/>
      <color rgb="FF00B050"/>
      <name val="Calibri"/>
      <family val="2"/>
      <scheme val="minor"/>
    </font>
    <font>
      <i/>
      <sz val="12"/>
      <name val="Calibri"/>
      <family val="2"/>
    </font>
    <font>
      <b/>
      <sz val="14"/>
      <color rgb="FF00B05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Fill="1"/>
    <xf numFmtId="0" fontId="5" fillId="5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8" fillId="10" borderId="6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8" fillId="10" borderId="16" xfId="0" applyFont="1" applyFill="1" applyBorder="1" applyAlignment="1">
      <alignment vertical="center" shrinkToFi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164" fontId="5" fillId="14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0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 shrinkToFit="1"/>
    </xf>
    <xf numFmtId="0" fontId="5" fillId="9" borderId="6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0" fillId="16" borderId="0" xfId="0" applyFill="1"/>
    <xf numFmtId="0" fontId="0" fillId="11" borderId="0" xfId="0" applyFill="1"/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vertical="center" shrinkToFit="1"/>
    </xf>
    <xf numFmtId="0" fontId="14" fillId="0" borderId="0" xfId="0" applyFont="1"/>
    <xf numFmtId="0" fontId="5" fillId="5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shrinkToFit="1"/>
    </xf>
    <xf numFmtId="14" fontId="5" fillId="0" borderId="6" xfId="0" applyNumberFormat="1" applyFont="1" applyBorder="1" applyAlignment="1">
      <alignment horizontal="left" vertical="top" shrinkToFit="1"/>
    </xf>
    <xf numFmtId="14" fontId="5" fillId="0" borderId="6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top" shrinkToFit="1"/>
    </xf>
    <xf numFmtId="0" fontId="2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164" fontId="23" fillId="14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164" fontId="25" fillId="14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164" fontId="5" fillId="14" borderId="10" xfId="0" applyNumberFormat="1" applyFont="1" applyFill="1" applyBorder="1" applyAlignment="1">
      <alignment horizontal="center" vertical="center" wrapText="1"/>
    </xf>
    <xf numFmtId="164" fontId="5" fillId="14" borderId="16" xfId="0" applyNumberFormat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 shrinkToFit="1"/>
    </xf>
    <xf numFmtId="0" fontId="6" fillId="9" borderId="8" xfId="0" applyFont="1" applyFill="1" applyBorder="1" applyAlignment="1">
      <alignment horizontal="left" vertical="center" shrinkToFit="1"/>
    </xf>
    <xf numFmtId="0" fontId="6" fillId="9" borderId="9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5" fillId="9" borderId="7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left" vertical="center"/>
    </xf>
    <xf numFmtId="0" fontId="6" fillId="16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13" borderId="7" xfId="0" applyFont="1" applyFill="1" applyBorder="1" applyAlignment="1">
      <alignment horizontal="left" vertical="center"/>
    </xf>
    <xf numFmtId="0" fontId="6" fillId="13" borderId="8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/>
    </xf>
    <xf numFmtId="0" fontId="5" fillId="14" borderId="17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14" borderId="19" xfId="0" applyFont="1" applyFill="1" applyBorder="1" applyAlignment="1">
      <alignment horizontal="left" vertical="center" wrapText="1"/>
    </xf>
    <xf numFmtId="0" fontId="5" fillId="14" borderId="20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 vertical="center"/>
    </xf>
    <xf numFmtId="0" fontId="6" fillId="9" borderId="18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8" fillId="10" borderId="16" xfId="0" applyFont="1" applyFill="1" applyBorder="1" applyAlignment="1">
      <alignment vertical="center" shrinkToFit="1"/>
    </xf>
    <xf numFmtId="0" fontId="28" fillId="10" borderId="6" xfId="0" applyFont="1" applyFill="1" applyBorder="1" applyAlignment="1">
      <alignment vertical="center" shrinkToFit="1"/>
    </xf>
    <xf numFmtId="0" fontId="29" fillId="10" borderId="9" xfId="0" applyFont="1" applyFill="1" applyBorder="1" applyAlignment="1">
      <alignment vertical="center" shrinkToFit="1"/>
    </xf>
    <xf numFmtId="0" fontId="30" fillId="10" borderId="6" xfId="0" applyFont="1" applyFill="1" applyBorder="1" applyAlignment="1">
      <alignment vertical="center" shrinkToFit="1"/>
    </xf>
    <xf numFmtId="0" fontId="31" fillId="0" borderId="7" xfId="0" applyFont="1" applyBorder="1" applyAlignment="1">
      <alignment vertical="center" wrapText="1"/>
    </xf>
    <xf numFmtId="0" fontId="29" fillId="10" borderId="6" xfId="0" applyFont="1" applyFill="1" applyBorder="1" applyAlignment="1">
      <alignment vertical="center" shrinkToFit="1"/>
    </xf>
    <xf numFmtId="0" fontId="29" fillId="10" borderId="7" xfId="0" applyFont="1" applyFill="1" applyBorder="1" applyAlignment="1">
      <alignment vertical="center" shrinkToFit="1"/>
    </xf>
    <xf numFmtId="0" fontId="31" fillId="15" borderId="6" xfId="0" applyFont="1" applyFill="1" applyBorder="1" applyAlignment="1">
      <alignment vertical="center" shrinkToFit="1"/>
    </xf>
    <xf numFmtId="0" fontId="32" fillId="15" borderId="6" xfId="0" applyFont="1" applyFill="1" applyBorder="1" applyAlignment="1">
      <alignment vertical="center" shrinkToFit="1"/>
    </xf>
    <xf numFmtId="0" fontId="33" fillId="0" borderId="7" xfId="0" applyFont="1" applyBorder="1" applyAlignment="1">
      <alignment vertical="center" wrapText="1"/>
    </xf>
    <xf numFmtId="0" fontId="33" fillId="0" borderId="8" xfId="0" applyFont="1" applyBorder="1" applyAlignment="1">
      <alignment horizontal="left" vertical="center" wrapText="1"/>
    </xf>
    <xf numFmtId="0" fontId="34" fillId="0" borderId="6" xfId="0" applyFont="1" applyBorder="1" applyAlignment="1">
      <alignment vertical="center" shrinkToFit="1"/>
    </xf>
    <xf numFmtId="0" fontId="35" fillId="0" borderId="8" xfId="0" applyFont="1" applyBorder="1" applyAlignment="1">
      <alignment horizontal="left" vertical="center" wrapText="1"/>
    </xf>
    <xf numFmtId="0" fontId="33" fillId="0" borderId="0" xfId="0" applyFont="1"/>
    <xf numFmtId="0" fontId="31" fillId="0" borderId="0" xfId="0" applyFont="1"/>
    <xf numFmtId="0" fontId="29" fillId="10" borderId="8" xfId="0" applyFont="1" applyFill="1" applyBorder="1" applyAlignment="1">
      <alignment vertical="center" shrinkToFit="1"/>
    </xf>
    <xf numFmtId="0" fontId="32" fillId="0" borderId="8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shrinkToFit="1"/>
    </xf>
    <xf numFmtId="0" fontId="31" fillId="0" borderId="8" xfId="0" applyFont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6" fillId="10" borderId="6" xfId="0" applyFont="1" applyFill="1" applyBorder="1" applyAlignment="1">
      <alignment vertical="center" shrinkToFit="1"/>
    </xf>
    <xf numFmtId="0" fontId="37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N%20I%20Stopie&#324;,%20%20Stacjonarne,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N%20I%20Stopie&#324;%5eJ%20%20Stacjonarne%5eJ%202021%20i%20%20nast&#281;p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 I, ST"/>
    </sheetNames>
    <sheetDataSet>
      <sheetData sheetId="0" refreshError="1">
        <row r="121">
          <cell r="B121" t="str">
            <v>Legenda:</v>
          </cell>
        </row>
        <row r="123">
          <cell r="B123" t="str">
            <v xml:space="preserve">Przedmiot dodany 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 I, ST"/>
    </sheetNames>
    <sheetDataSet>
      <sheetData sheetId="0">
        <row r="90">
          <cell r="B90" t="str">
            <v>Bezpieczeństwo ekologiczne /Organizacje proobronne</v>
          </cell>
          <cell r="C90" t="str">
            <v>1032.7.BN1.D14.BEKOL/ 1032.7.BN1.D14.OP</v>
          </cell>
        </row>
        <row r="94">
          <cell r="B94" t="str">
            <v>Historia wojskowosci/ Podstawy ekonomiki bezpieczeństwa</v>
          </cell>
          <cell r="C94" t="str">
            <v>1032.7.BN1.D16/1032.7.BN1.D16.PEB</v>
          </cell>
        </row>
        <row r="98">
          <cell r="B98" t="str">
            <v>Demokracja-Teoria i praktyka / Edukacja dla bezpieczeństwa</v>
          </cell>
          <cell r="C98" t="str">
            <v>1032.7.BN1.D18.DTP/1032.7.BN1.D18.EdB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9"/>
  <sheetViews>
    <sheetView tabSelected="1" view="pageBreakPreview" topLeftCell="A115" zoomScaleNormal="100" zoomScaleSheetLayoutView="100" workbookViewId="0">
      <selection activeCell="B125" sqref="B125"/>
    </sheetView>
  </sheetViews>
  <sheetFormatPr defaultRowHeight="15" x14ac:dyDescent="0.25"/>
  <cols>
    <col min="1" max="1" width="4.5703125" style="1" customWidth="1"/>
    <col min="2" max="2" width="57.5703125" style="57" customWidth="1"/>
    <col min="3" max="3" width="24.42578125" style="29" customWidth="1"/>
    <col min="4" max="4" width="5.140625" style="56" customWidth="1"/>
    <col min="5" max="5" width="8.28515625" style="29" customWidth="1"/>
    <col min="6" max="6" width="4.28515625" style="29" customWidth="1"/>
    <col min="7" max="7" width="5" style="29" customWidth="1"/>
    <col min="8" max="8" width="5.42578125" style="29" customWidth="1"/>
    <col min="9" max="9" width="4.7109375" style="29" customWidth="1"/>
    <col min="10" max="10" width="5.85546875" style="29" customWidth="1"/>
    <col min="11" max="11" width="5.42578125" style="29" customWidth="1"/>
    <col min="12" max="13" width="4.85546875" style="29" customWidth="1"/>
    <col min="14" max="14" width="5.5703125" style="29" customWidth="1"/>
    <col min="15" max="15" width="4.7109375" style="29" customWidth="1"/>
    <col min="16" max="16" width="4.85546875" style="29" customWidth="1"/>
    <col min="17" max="17" width="4.7109375" style="29" customWidth="1"/>
    <col min="18" max="18" width="5.7109375" style="29" customWidth="1"/>
    <col min="19" max="19" width="4.5703125" style="29" customWidth="1"/>
    <col min="20" max="20" width="5.140625" style="29" customWidth="1"/>
    <col min="21" max="21" width="4.85546875" style="29" customWidth="1"/>
    <col min="22" max="22" width="6" style="29" customWidth="1"/>
    <col min="23" max="24" width="4.85546875" style="29" customWidth="1"/>
    <col min="25" max="25" width="4.7109375" style="29" customWidth="1"/>
    <col min="26" max="26" width="5.7109375" style="29" customWidth="1"/>
    <col min="27" max="27" width="5.28515625" style="29" customWidth="1"/>
    <col min="28" max="28" width="4.85546875" style="29" customWidth="1"/>
    <col min="29" max="29" width="5.7109375" style="29" customWidth="1"/>
    <col min="30" max="30" width="5.85546875" style="29" customWidth="1"/>
    <col min="31" max="31" width="8.28515625" style="29" customWidth="1"/>
    <col min="32" max="32" width="9.42578125" style="29" customWidth="1"/>
    <col min="33" max="33" width="8.5703125" style="29" customWidth="1"/>
  </cols>
  <sheetData>
    <row r="1" spans="1:33" ht="18.75" x14ac:dyDescent="0.3">
      <c r="A1" s="142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3" ht="18.75" x14ac:dyDescent="0.3">
      <c r="A2" s="144" t="s">
        <v>62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ht="15.75" x14ac:dyDescent="0.25">
      <c r="A3" s="2"/>
      <c r="B3" s="145" t="s">
        <v>94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5.75" x14ac:dyDescent="0.25">
      <c r="A4" s="2"/>
      <c r="B4" s="146" t="s">
        <v>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59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ht="15.75" x14ac:dyDescent="0.25">
      <c r="A5" s="2"/>
      <c r="B5" s="3" t="s">
        <v>63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.75" x14ac:dyDescent="0.25">
      <c r="A6" s="2"/>
      <c r="B6" s="3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6.5" thickBot="1" x14ac:dyDescent="0.3">
      <c r="A7" s="4"/>
      <c r="B7" s="107" t="s">
        <v>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</row>
    <row r="8" spans="1:33" ht="15.75" x14ac:dyDescent="0.25">
      <c r="A8" s="132"/>
      <c r="B8" s="133"/>
      <c r="C8" s="133"/>
      <c r="D8" s="133"/>
      <c r="E8" s="133"/>
      <c r="F8" s="134"/>
      <c r="G8" s="135" t="s">
        <v>1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</row>
    <row r="9" spans="1:33" ht="15.75" x14ac:dyDescent="0.25">
      <c r="A9" s="137" t="s">
        <v>2</v>
      </c>
      <c r="B9" s="139" t="s">
        <v>3</v>
      </c>
      <c r="C9" s="139" t="s">
        <v>4</v>
      </c>
      <c r="D9" s="139" t="s">
        <v>5</v>
      </c>
      <c r="E9" s="139"/>
      <c r="F9" s="139"/>
      <c r="G9" s="141" t="s">
        <v>6</v>
      </c>
      <c r="H9" s="141"/>
      <c r="I9" s="141"/>
      <c r="J9" s="141"/>
      <c r="K9" s="141"/>
      <c r="L9" s="141"/>
      <c r="M9" s="141"/>
      <c r="N9" s="141"/>
      <c r="O9" s="123" t="s">
        <v>7</v>
      </c>
      <c r="P9" s="124"/>
      <c r="Q9" s="124"/>
      <c r="R9" s="124"/>
      <c r="S9" s="124"/>
      <c r="T9" s="124"/>
      <c r="U9" s="124"/>
      <c r="V9" s="125"/>
      <c r="W9" s="129" t="s">
        <v>8</v>
      </c>
      <c r="X9" s="130"/>
      <c r="Y9" s="130"/>
      <c r="Z9" s="130"/>
      <c r="AA9" s="130"/>
      <c r="AB9" s="130"/>
      <c r="AC9" s="130"/>
      <c r="AD9" s="131"/>
      <c r="AE9" s="150" t="s">
        <v>9</v>
      </c>
      <c r="AF9" s="108" t="s">
        <v>10</v>
      </c>
      <c r="AG9" s="111" t="s">
        <v>11</v>
      </c>
    </row>
    <row r="10" spans="1:33" ht="15.75" x14ac:dyDescent="0.25">
      <c r="A10" s="137"/>
      <c r="B10" s="139"/>
      <c r="C10" s="139"/>
      <c r="D10" s="139"/>
      <c r="E10" s="139"/>
      <c r="F10" s="139"/>
      <c r="G10" s="114" t="s">
        <v>12</v>
      </c>
      <c r="H10" s="115"/>
      <c r="I10" s="115"/>
      <c r="J10" s="116"/>
      <c r="K10" s="117" t="s">
        <v>13</v>
      </c>
      <c r="L10" s="118"/>
      <c r="M10" s="118"/>
      <c r="N10" s="119"/>
      <c r="O10" s="120" t="s">
        <v>14</v>
      </c>
      <c r="P10" s="121"/>
      <c r="Q10" s="121"/>
      <c r="R10" s="122"/>
      <c r="S10" s="123" t="s">
        <v>15</v>
      </c>
      <c r="T10" s="124"/>
      <c r="U10" s="124"/>
      <c r="V10" s="125"/>
      <c r="W10" s="126" t="s">
        <v>16</v>
      </c>
      <c r="X10" s="127"/>
      <c r="Y10" s="127"/>
      <c r="Z10" s="128"/>
      <c r="AA10" s="129" t="s">
        <v>17</v>
      </c>
      <c r="AB10" s="130"/>
      <c r="AC10" s="130"/>
      <c r="AD10" s="131"/>
      <c r="AE10" s="152"/>
      <c r="AF10" s="109"/>
      <c r="AG10" s="112"/>
    </row>
    <row r="11" spans="1:33" ht="16.5" thickBot="1" x14ac:dyDescent="0.3">
      <c r="A11" s="138"/>
      <c r="B11" s="140"/>
      <c r="C11" s="140"/>
      <c r="D11" s="61" t="s">
        <v>18</v>
      </c>
      <c r="E11" s="61" t="s">
        <v>19</v>
      </c>
      <c r="F11" s="61" t="s">
        <v>20</v>
      </c>
      <c r="G11" s="5" t="s">
        <v>21</v>
      </c>
      <c r="H11" s="5" t="s">
        <v>22</v>
      </c>
      <c r="I11" s="5" t="s">
        <v>23</v>
      </c>
      <c r="J11" s="5" t="s">
        <v>24</v>
      </c>
      <c r="K11" s="6" t="s">
        <v>21</v>
      </c>
      <c r="L11" s="6" t="s">
        <v>22</v>
      </c>
      <c r="M11" s="6" t="s">
        <v>23</v>
      </c>
      <c r="N11" s="6" t="s">
        <v>24</v>
      </c>
      <c r="O11" s="7" t="s">
        <v>21</v>
      </c>
      <c r="P11" s="7" t="s">
        <v>22</v>
      </c>
      <c r="Q11" s="7" t="s">
        <v>23</v>
      </c>
      <c r="R11" s="7" t="s">
        <v>24</v>
      </c>
      <c r="S11" s="8" t="s">
        <v>21</v>
      </c>
      <c r="T11" s="8" t="s">
        <v>22</v>
      </c>
      <c r="U11" s="8" t="s">
        <v>23</v>
      </c>
      <c r="V11" s="8" t="s">
        <v>24</v>
      </c>
      <c r="W11" s="9" t="s">
        <v>21</v>
      </c>
      <c r="X11" s="9" t="s">
        <v>22</v>
      </c>
      <c r="Y11" s="9" t="s">
        <v>23</v>
      </c>
      <c r="Z11" s="9" t="s">
        <v>24</v>
      </c>
      <c r="AA11" s="10" t="s">
        <v>21</v>
      </c>
      <c r="AB11" s="10" t="s">
        <v>22</v>
      </c>
      <c r="AC11" s="10" t="s">
        <v>23</v>
      </c>
      <c r="AD11" s="10" t="s">
        <v>24</v>
      </c>
      <c r="AE11" s="153"/>
      <c r="AF11" s="110"/>
      <c r="AG11" s="113"/>
    </row>
    <row r="12" spans="1:33" ht="15.75" x14ac:dyDescent="0.25">
      <c r="A12" s="154" t="s">
        <v>25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</row>
    <row r="13" spans="1:33" ht="15.75" x14ac:dyDescent="0.25">
      <c r="A13" s="11">
        <v>1</v>
      </c>
      <c r="B13" s="12" t="s">
        <v>26</v>
      </c>
      <c r="C13" s="85" t="s">
        <v>102</v>
      </c>
      <c r="D13" s="13">
        <v>4</v>
      </c>
      <c r="E13" s="13" t="s">
        <v>131</v>
      </c>
      <c r="F13" s="13"/>
      <c r="G13" s="14"/>
      <c r="H13" s="14">
        <v>30</v>
      </c>
      <c r="I13" s="14"/>
      <c r="J13" s="15">
        <v>3</v>
      </c>
      <c r="K13" s="62"/>
      <c r="L13" s="62">
        <v>20</v>
      </c>
      <c r="M13" s="62"/>
      <c r="N13" s="62">
        <v>2</v>
      </c>
      <c r="O13" s="16"/>
      <c r="P13" s="16">
        <v>20</v>
      </c>
      <c r="Q13" s="16"/>
      <c r="R13" s="16">
        <v>2</v>
      </c>
      <c r="S13" s="17"/>
      <c r="T13" s="17">
        <v>20</v>
      </c>
      <c r="U13" s="17"/>
      <c r="V13" s="17">
        <v>2</v>
      </c>
      <c r="W13" s="18"/>
      <c r="X13" s="18"/>
      <c r="Y13" s="18"/>
      <c r="Z13" s="18"/>
      <c r="AA13" s="19"/>
      <c r="AB13" s="19"/>
      <c r="AC13" s="19"/>
      <c r="AD13" s="19"/>
      <c r="AE13" s="60">
        <v>90</v>
      </c>
      <c r="AF13" s="60">
        <f>25*AG13</f>
        <v>225</v>
      </c>
      <c r="AG13" s="60">
        <f>SUM(J13+N13+R13+V13+Z13+AD13)</f>
        <v>9</v>
      </c>
    </row>
    <row r="14" spans="1:33" ht="15.75" x14ac:dyDescent="0.25">
      <c r="A14" s="20">
        <v>2</v>
      </c>
      <c r="B14" s="21" t="s">
        <v>27</v>
      </c>
      <c r="C14" s="86" t="s">
        <v>149</v>
      </c>
      <c r="D14" s="63"/>
      <c r="E14" s="63"/>
      <c r="F14" s="63">
        <v>1</v>
      </c>
      <c r="G14" s="64">
        <v>4</v>
      </c>
      <c r="H14" s="64"/>
      <c r="I14" s="64"/>
      <c r="J14" s="22">
        <v>0</v>
      </c>
      <c r="K14" s="23"/>
      <c r="L14" s="23"/>
      <c r="M14" s="23"/>
      <c r="N14" s="23"/>
      <c r="O14" s="24"/>
      <c r="P14" s="24"/>
      <c r="Q14" s="24"/>
      <c r="R14" s="24"/>
      <c r="S14" s="25"/>
      <c r="T14" s="25"/>
      <c r="U14" s="25"/>
      <c r="V14" s="25"/>
      <c r="W14" s="26"/>
      <c r="X14" s="26"/>
      <c r="Y14" s="26"/>
      <c r="Z14" s="26"/>
      <c r="AA14" s="19"/>
      <c r="AB14" s="19"/>
      <c r="AC14" s="19"/>
      <c r="AD14" s="19"/>
      <c r="AE14" s="60">
        <f t="shared" ref="AE14:AE19" si="0">SUM(G14:I14,K14:M14,O14:Q14,S14:U14,W14:Y14,AA14:AC14)</f>
        <v>4</v>
      </c>
      <c r="AF14" s="60">
        <f t="shared" ref="AF14:AF20" si="1">25*AG14</f>
        <v>0</v>
      </c>
      <c r="AG14" s="60">
        <f t="shared" ref="AG14:AG20" si="2">SUM(J14+N14+R14+V14+Z14+AD14)</f>
        <v>0</v>
      </c>
    </row>
    <row r="15" spans="1:33" ht="15.75" x14ac:dyDescent="0.25">
      <c r="A15" s="20">
        <v>3</v>
      </c>
      <c r="B15" s="21" t="s">
        <v>28</v>
      </c>
      <c r="C15" s="86" t="s">
        <v>150</v>
      </c>
      <c r="D15" s="63"/>
      <c r="E15" s="63"/>
      <c r="F15" s="63">
        <v>1</v>
      </c>
      <c r="G15" s="64"/>
      <c r="H15" s="64">
        <v>2</v>
      </c>
      <c r="I15" s="64"/>
      <c r="J15" s="22">
        <v>0</v>
      </c>
      <c r="K15" s="23"/>
      <c r="L15" s="23"/>
      <c r="M15" s="23"/>
      <c r="N15" s="23"/>
      <c r="O15" s="24"/>
      <c r="P15" s="24"/>
      <c r="Q15" s="24"/>
      <c r="R15" s="24"/>
      <c r="S15" s="25"/>
      <c r="T15" s="25"/>
      <c r="U15" s="25"/>
      <c r="V15" s="25"/>
      <c r="W15" s="26"/>
      <c r="X15" s="26"/>
      <c r="Y15" s="26"/>
      <c r="Z15" s="26"/>
      <c r="AA15" s="19"/>
      <c r="AB15" s="19"/>
      <c r="AC15" s="19"/>
      <c r="AD15" s="19"/>
      <c r="AE15" s="60">
        <f t="shared" si="0"/>
        <v>2</v>
      </c>
      <c r="AF15" s="60">
        <f t="shared" si="1"/>
        <v>0</v>
      </c>
      <c r="AG15" s="60">
        <f t="shared" si="2"/>
        <v>0</v>
      </c>
    </row>
    <row r="16" spans="1:33" ht="49.5" customHeight="1" x14ac:dyDescent="0.25">
      <c r="A16" s="11">
        <v>4</v>
      </c>
      <c r="B16" s="12" t="s">
        <v>29</v>
      </c>
      <c r="C16" s="87" t="s">
        <v>151</v>
      </c>
      <c r="D16" s="13"/>
      <c r="E16" s="13">
        <v>1</v>
      </c>
      <c r="F16" s="13"/>
      <c r="G16" s="14">
        <v>10</v>
      </c>
      <c r="H16" s="14"/>
      <c r="I16" s="14"/>
      <c r="J16" s="14">
        <v>1</v>
      </c>
      <c r="K16" s="62"/>
      <c r="L16" s="62"/>
      <c r="M16" s="62"/>
      <c r="N16" s="62"/>
      <c r="O16" s="16"/>
      <c r="P16" s="16"/>
      <c r="Q16" s="16"/>
      <c r="R16" s="16"/>
      <c r="S16" s="17"/>
      <c r="T16" s="17"/>
      <c r="U16" s="17"/>
      <c r="V16" s="17"/>
      <c r="W16" s="18"/>
      <c r="X16" s="18"/>
      <c r="Y16" s="18"/>
      <c r="Z16" s="18"/>
      <c r="AA16" s="19"/>
      <c r="AB16" s="19"/>
      <c r="AC16" s="19"/>
      <c r="AD16" s="19"/>
      <c r="AE16" s="60">
        <f t="shared" si="0"/>
        <v>10</v>
      </c>
      <c r="AF16" s="60">
        <f t="shared" si="1"/>
        <v>25</v>
      </c>
      <c r="AG16" s="60">
        <f t="shared" si="2"/>
        <v>1</v>
      </c>
    </row>
    <row r="17" spans="1:33" ht="15.75" x14ac:dyDescent="0.25">
      <c r="A17" s="11">
        <v>5</v>
      </c>
      <c r="B17" s="12" t="s">
        <v>30</v>
      </c>
      <c r="C17" s="87" t="s">
        <v>152</v>
      </c>
      <c r="D17" s="13"/>
      <c r="E17" s="13">
        <v>1</v>
      </c>
      <c r="F17" s="13"/>
      <c r="G17" s="14">
        <v>10</v>
      </c>
      <c r="H17" s="14"/>
      <c r="I17" s="14"/>
      <c r="J17" s="14">
        <v>1</v>
      </c>
      <c r="K17" s="62"/>
      <c r="L17" s="62"/>
      <c r="M17" s="62"/>
      <c r="N17" s="62"/>
      <c r="O17" s="16"/>
      <c r="P17" s="16"/>
      <c r="Q17" s="16"/>
      <c r="R17" s="16"/>
      <c r="S17" s="17"/>
      <c r="T17" s="17"/>
      <c r="U17" s="17"/>
      <c r="V17" s="17"/>
      <c r="W17" s="18"/>
      <c r="X17" s="18"/>
      <c r="Y17" s="18"/>
      <c r="Z17" s="18"/>
      <c r="AA17" s="19"/>
      <c r="AB17" s="19"/>
      <c r="AC17" s="19"/>
      <c r="AD17" s="19"/>
      <c r="AE17" s="60">
        <f t="shared" si="0"/>
        <v>10</v>
      </c>
      <c r="AF17" s="60">
        <f t="shared" si="1"/>
        <v>25</v>
      </c>
      <c r="AG17" s="60">
        <f t="shared" si="2"/>
        <v>1</v>
      </c>
    </row>
    <row r="18" spans="1:33" ht="15.75" x14ac:dyDescent="0.25">
      <c r="A18" s="20">
        <v>6</v>
      </c>
      <c r="B18" s="191" t="s">
        <v>128</v>
      </c>
      <c r="C18" s="87" t="s">
        <v>153</v>
      </c>
      <c r="D18" s="83"/>
      <c r="E18" s="83"/>
      <c r="F18" s="83">
        <v>1</v>
      </c>
      <c r="G18" s="82"/>
      <c r="H18" s="82">
        <v>4</v>
      </c>
      <c r="I18" s="82"/>
      <c r="J18" s="82"/>
      <c r="K18" s="23"/>
      <c r="L18" s="23"/>
      <c r="M18" s="23"/>
      <c r="N18" s="23"/>
      <c r="O18" s="24"/>
      <c r="P18" s="24"/>
      <c r="Q18" s="24"/>
      <c r="R18" s="24"/>
      <c r="S18" s="25"/>
      <c r="T18" s="25"/>
      <c r="U18" s="25"/>
      <c r="V18" s="25"/>
      <c r="W18" s="26"/>
      <c r="X18" s="26"/>
      <c r="Y18" s="26"/>
      <c r="Z18" s="26"/>
      <c r="AA18" s="19"/>
      <c r="AB18" s="19"/>
      <c r="AC18" s="19"/>
      <c r="AD18" s="19"/>
      <c r="AE18" s="84">
        <v>4</v>
      </c>
      <c r="AF18" s="84">
        <v>0</v>
      </c>
      <c r="AG18" s="84">
        <v>0</v>
      </c>
    </row>
    <row r="19" spans="1:33" ht="15.75" x14ac:dyDescent="0.25">
      <c r="A19" s="27">
        <v>7</v>
      </c>
      <c r="B19" s="21" t="s">
        <v>31</v>
      </c>
      <c r="C19" s="86" t="s">
        <v>154</v>
      </c>
      <c r="D19" s="63"/>
      <c r="E19" s="63">
        <v>1</v>
      </c>
      <c r="F19" s="63"/>
      <c r="G19" s="64"/>
      <c r="H19" s="64">
        <v>15</v>
      </c>
      <c r="I19" s="64"/>
      <c r="J19" s="64">
        <v>1</v>
      </c>
      <c r="K19" s="23"/>
      <c r="L19" s="23"/>
      <c r="M19" s="23"/>
      <c r="N19" s="23"/>
      <c r="O19" s="24"/>
      <c r="P19" s="24"/>
      <c r="Q19" s="24"/>
      <c r="R19" s="24"/>
      <c r="S19" s="25"/>
      <c r="T19" s="25"/>
      <c r="U19" s="25"/>
      <c r="V19" s="25"/>
      <c r="W19" s="26"/>
      <c r="X19" s="26"/>
      <c r="Y19" s="26"/>
      <c r="Z19" s="26"/>
      <c r="AA19" s="19"/>
      <c r="AB19" s="19"/>
      <c r="AC19" s="19"/>
      <c r="AD19" s="19"/>
      <c r="AE19" s="60">
        <f t="shared" si="0"/>
        <v>15</v>
      </c>
      <c r="AF19" s="60">
        <v>30</v>
      </c>
      <c r="AG19" s="60">
        <f t="shared" si="2"/>
        <v>1</v>
      </c>
    </row>
    <row r="20" spans="1:33" ht="15.75" x14ac:dyDescent="0.25">
      <c r="A20" s="11">
        <v>8</v>
      </c>
      <c r="B20" s="192" t="s">
        <v>32</v>
      </c>
      <c r="C20" s="87" t="s">
        <v>155</v>
      </c>
      <c r="D20" s="13"/>
      <c r="E20" s="13"/>
      <c r="F20" s="13">
        <v>1</v>
      </c>
      <c r="G20" s="14"/>
      <c r="H20" s="14">
        <v>3</v>
      </c>
      <c r="I20" s="14"/>
      <c r="J20" s="14"/>
      <c r="K20" s="62"/>
      <c r="L20" s="62"/>
      <c r="M20" s="62"/>
      <c r="N20" s="62"/>
      <c r="O20" s="16"/>
      <c r="P20" s="16"/>
      <c r="Q20" s="16"/>
      <c r="R20" s="16"/>
      <c r="S20" s="17"/>
      <c r="T20" s="17"/>
      <c r="U20" s="17"/>
      <c r="V20" s="17"/>
      <c r="W20" s="18"/>
      <c r="X20" s="18"/>
      <c r="Y20" s="18"/>
      <c r="Z20" s="18"/>
      <c r="AA20" s="19"/>
      <c r="AB20" s="19"/>
      <c r="AC20" s="19"/>
      <c r="AD20" s="19"/>
      <c r="AE20" s="60">
        <v>3</v>
      </c>
      <c r="AF20" s="60">
        <f t="shared" si="1"/>
        <v>0</v>
      </c>
      <c r="AG20" s="60">
        <f t="shared" si="2"/>
        <v>0</v>
      </c>
    </row>
    <row r="21" spans="1:33" ht="15.75" x14ac:dyDescent="0.25">
      <c r="A21" s="156" t="s">
        <v>33</v>
      </c>
      <c r="B21" s="157"/>
      <c r="C21" s="158"/>
      <c r="D21" s="73"/>
      <c r="E21" s="73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33" ht="15.75" x14ac:dyDescent="0.25">
      <c r="A22" s="28">
        <v>1</v>
      </c>
      <c r="B22" s="193" t="s">
        <v>34</v>
      </c>
      <c r="C22" s="90" t="s">
        <v>156</v>
      </c>
      <c r="D22" s="13"/>
      <c r="E22" s="159">
        <v>1</v>
      </c>
      <c r="F22" s="13"/>
      <c r="G22" s="148"/>
      <c r="H22" s="148">
        <v>15</v>
      </c>
      <c r="I22" s="14"/>
      <c r="J22" s="148">
        <v>2</v>
      </c>
      <c r="K22" s="62"/>
      <c r="L22" s="62"/>
      <c r="M22" s="62"/>
      <c r="N22" s="62"/>
      <c r="O22" s="16"/>
      <c r="P22" s="16"/>
      <c r="Q22" s="16"/>
      <c r="R22" s="16"/>
      <c r="S22" s="17"/>
      <c r="T22" s="17"/>
      <c r="U22" s="17"/>
      <c r="V22" s="17"/>
      <c r="W22" s="18"/>
      <c r="X22" s="18"/>
      <c r="Y22" s="18"/>
      <c r="Z22" s="18"/>
      <c r="AA22" s="19"/>
      <c r="AB22" s="19"/>
      <c r="AC22" s="19"/>
      <c r="AD22" s="19"/>
      <c r="AE22" s="150">
        <f t="shared" ref="AE22:AE26" si="3">SUM(G22:I22,K22:M22,O22:Q22,S22:U22,W22:Y22,AA22:AC22)</f>
        <v>15</v>
      </c>
      <c r="AF22" s="150">
        <f t="shared" ref="AF22:AF26" si="4">25*AG22</f>
        <v>50</v>
      </c>
      <c r="AG22" s="150">
        <f>SUM(J22+N22:N23+R22:R23+V22:V23+Z22:Z23+AD22:AD23)</f>
        <v>2</v>
      </c>
    </row>
    <row r="23" spans="1:33" ht="15.75" x14ac:dyDescent="0.25">
      <c r="A23" s="28">
        <v>2</v>
      </c>
      <c r="B23" s="193" t="s">
        <v>35</v>
      </c>
      <c r="C23" s="90" t="s">
        <v>157</v>
      </c>
      <c r="D23" s="13"/>
      <c r="E23" s="160"/>
      <c r="F23" s="13"/>
      <c r="G23" s="149"/>
      <c r="H23" s="149"/>
      <c r="I23" s="14"/>
      <c r="J23" s="149"/>
      <c r="K23" s="62"/>
      <c r="L23" s="62"/>
      <c r="M23" s="62"/>
      <c r="N23" s="62"/>
      <c r="O23" s="16"/>
      <c r="P23" s="16"/>
      <c r="Q23" s="16"/>
      <c r="R23" s="16"/>
      <c r="S23" s="17"/>
      <c r="T23" s="17"/>
      <c r="U23" s="17"/>
      <c r="V23" s="17"/>
      <c r="W23" s="18"/>
      <c r="X23" s="18"/>
      <c r="Y23" s="18"/>
      <c r="Z23" s="18"/>
      <c r="AA23" s="19"/>
      <c r="AB23" s="19"/>
      <c r="AC23" s="19"/>
      <c r="AD23" s="19"/>
      <c r="AE23" s="151"/>
      <c r="AF23" s="151"/>
      <c r="AG23" s="151"/>
    </row>
    <row r="24" spans="1:33" ht="15.75" x14ac:dyDescent="0.25">
      <c r="A24" s="156" t="s">
        <v>99</v>
      </c>
      <c r="B24" s="158"/>
      <c r="C24" s="75"/>
      <c r="D24" s="73"/>
      <c r="E24" s="73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</row>
    <row r="25" spans="1:33" ht="15.75" x14ac:dyDescent="0.25">
      <c r="A25" s="11">
        <v>1</v>
      </c>
      <c r="B25" s="194" t="s">
        <v>36</v>
      </c>
      <c r="C25" s="89" t="s">
        <v>158</v>
      </c>
      <c r="D25" s="13">
        <v>1</v>
      </c>
      <c r="E25" s="13">
        <v>1</v>
      </c>
      <c r="F25" s="13"/>
      <c r="G25" s="14">
        <v>15</v>
      </c>
      <c r="H25" s="14">
        <v>15</v>
      </c>
      <c r="I25" s="14"/>
      <c r="J25" s="14">
        <v>3</v>
      </c>
      <c r="K25" s="62"/>
      <c r="L25" s="62"/>
      <c r="M25" s="62"/>
      <c r="N25" s="62"/>
      <c r="O25" s="16"/>
      <c r="P25" s="16"/>
      <c r="Q25" s="16"/>
      <c r="R25" s="16"/>
      <c r="S25" s="17"/>
      <c r="T25" s="17"/>
      <c r="U25" s="17"/>
      <c r="V25" s="17"/>
      <c r="W25" s="18"/>
      <c r="X25" s="18"/>
      <c r="Y25" s="18"/>
      <c r="Z25" s="18"/>
      <c r="AA25" s="19"/>
      <c r="AB25" s="19"/>
      <c r="AC25" s="19"/>
      <c r="AD25" s="19"/>
      <c r="AE25" s="60">
        <f t="shared" si="3"/>
        <v>30</v>
      </c>
      <c r="AF25" s="60">
        <f t="shared" si="4"/>
        <v>75</v>
      </c>
      <c r="AG25" s="60">
        <f>SUM(J25+N25+R25+V25+Z25+AD25)</f>
        <v>3</v>
      </c>
    </row>
    <row r="26" spans="1:33" ht="15.75" x14ac:dyDescent="0.25">
      <c r="A26" s="11">
        <v>2</v>
      </c>
      <c r="B26" s="194" t="s">
        <v>37</v>
      </c>
      <c r="C26" s="91" t="s">
        <v>159</v>
      </c>
      <c r="D26" s="13"/>
      <c r="E26" s="13">
        <v>1</v>
      </c>
      <c r="F26" s="13"/>
      <c r="G26" s="14">
        <v>10</v>
      </c>
      <c r="H26" s="14">
        <v>10</v>
      </c>
      <c r="I26" s="14"/>
      <c r="J26" s="14">
        <v>2</v>
      </c>
      <c r="K26" s="62"/>
      <c r="L26" s="62"/>
      <c r="M26" s="62"/>
      <c r="N26" s="62"/>
      <c r="O26" s="16"/>
      <c r="P26" s="16"/>
      <c r="Q26" s="16"/>
      <c r="R26" s="16"/>
      <c r="S26" s="17"/>
      <c r="T26" s="17"/>
      <c r="U26" s="17"/>
      <c r="V26" s="17"/>
      <c r="W26" s="18"/>
      <c r="X26" s="18"/>
      <c r="Y26" s="18"/>
      <c r="Z26" s="18"/>
      <c r="AA26" s="19"/>
      <c r="AB26" s="19"/>
      <c r="AC26" s="19"/>
      <c r="AD26" s="19"/>
      <c r="AE26" s="60">
        <f t="shared" si="3"/>
        <v>20</v>
      </c>
      <c r="AF26" s="60">
        <f t="shared" si="4"/>
        <v>50</v>
      </c>
      <c r="AG26" s="60">
        <f>SUM(J26+N26+R26+V26+Z26+AD26)</f>
        <v>2</v>
      </c>
    </row>
    <row r="27" spans="1:33" ht="15.75" x14ac:dyDescent="0.25">
      <c r="A27" s="161"/>
      <c r="B27" s="162"/>
      <c r="C27" s="74"/>
      <c r="D27" s="74"/>
      <c r="E27" s="74"/>
      <c r="F27" s="74"/>
      <c r="G27" s="30">
        <f>SUM(G13:G20,G22,G25:G26)</f>
        <v>49</v>
      </c>
      <c r="H27" s="30">
        <v>104</v>
      </c>
      <c r="I27" s="30">
        <f t="shared" ref="I27:AD27" si="5">SUM(I13:I20,I22,I25:I26)</f>
        <v>0</v>
      </c>
      <c r="J27" s="30">
        <f t="shared" si="5"/>
        <v>13</v>
      </c>
      <c r="K27" s="30">
        <f t="shared" si="5"/>
        <v>0</v>
      </c>
      <c r="L27" s="30">
        <f t="shared" si="5"/>
        <v>20</v>
      </c>
      <c r="M27" s="30">
        <f t="shared" si="5"/>
        <v>0</v>
      </c>
      <c r="N27" s="30">
        <f t="shared" si="5"/>
        <v>2</v>
      </c>
      <c r="O27" s="30">
        <f t="shared" si="5"/>
        <v>0</v>
      </c>
      <c r="P27" s="30">
        <f t="shared" si="5"/>
        <v>20</v>
      </c>
      <c r="Q27" s="30">
        <f t="shared" si="5"/>
        <v>0</v>
      </c>
      <c r="R27" s="30">
        <f t="shared" si="5"/>
        <v>2</v>
      </c>
      <c r="S27" s="30">
        <f t="shared" si="5"/>
        <v>0</v>
      </c>
      <c r="T27" s="30">
        <f t="shared" si="5"/>
        <v>20</v>
      </c>
      <c r="U27" s="30">
        <f t="shared" si="5"/>
        <v>0</v>
      </c>
      <c r="V27" s="30">
        <f t="shared" si="5"/>
        <v>2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v>223</v>
      </c>
      <c r="AF27" s="30">
        <v>530</v>
      </c>
      <c r="AG27" s="30">
        <f>SUM(AG13:AG20,AG22,AG25:AG26)</f>
        <v>19</v>
      </c>
    </row>
    <row r="28" spans="1:33" s="76" customFormat="1" ht="15.75" x14ac:dyDescent="0.25">
      <c r="A28" s="163" t="s">
        <v>100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</row>
    <row r="29" spans="1:33" ht="15.75" x14ac:dyDescent="0.25">
      <c r="A29" s="31">
        <v>1</v>
      </c>
      <c r="B29" s="12" t="s">
        <v>78</v>
      </c>
      <c r="C29" s="92" t="s">
        <v>103</v>
      </c>
      <c r="D29" s="13">
        <v>1</v>
      </c>
      <c r="E29" s="13">
        <v>1</v>
      </c>
      <c r="F29" s="13"/>
      <c r="G29" s="14">
        <v>15</v>
      </c>
      <c r="H29" s="14">
        <v>15</v>
      </c>
      <c r="I29" s="14"/>
      <c r="J29" s="14">
        <v>3</v>
      </c>
      <c r="K29" s="62"/>
      <c r="L29" s="62"/>
      <c r="M29" s="62"/>
      <c r="N29" s="62"/>
      <c r="O29" s="16"/>
      <c r="P29" s="16"/>
      <c r="Q29" s="16"/>
      <c r="R29" s="16"/>
      <c r="S29" s="17"/>
      <c r="T29" s="17"/>
      <c r="U29" s="17"/>
      <c r="V29" s="17"/>
      <c r="W29" s="18"/>
      <c r="X29" s="18"/>
      <c r="Y29" s="18"/>
      <c r="Z29" s="18"/>
      <c r="AA29" s="19"/>
      <c r="AB29" s="19"/>
      <c r="AC29" s="19"/>
      <c r="AD29" s="19"/>
      <c r="AE29" s="60">
        <f>SUM(G29:I29,K29:M29,O29:Q29,S29:U29,W29:Y29,AA29:AC29)</f>
        <v>30</v>
      </c>
      <c r="AF29" s="60">
        <f>25*AG29</f>
        <v>75</v>
      </c>
      <c r="AG29" s="60">
        <f>J29+N29+R29+V29+Z29+AD29</f>
        <v>3</v>
      </c>
    </row>
    <row r="30" spans="1:33" ht="15.75" x14ac:dyDescent="0.25">
      <c r="A30" s="33">
        <v>2</v>
      </c>
      <c r="B30" s="12" t="s">
        <v>52</v>
      </c>
      <c r="C30" s="92" t="s">
        <v>104</v>
      </c>
      <c r="D30" s="13">
        <v>1</v>
      </c>
      <c r="E30" s="13">
        <v>1</v>
      </c>
      <c r="F30" s="13"/>
      <c r="G30" s="14">
        <v>15</v>
      </c>
      <c r="H30" s="14">
        <v>15</v>
      </c>
      <c r="I30" s="14"/>
      <c r="J30" s="14">
        <v>3</v>
      </c>
      <c r="K30" s="62"/>
      <c r="L30" s="62"/>
      <c r="M30" s="62"/>
      <c r="N30" s="62"/>
      <c r="O30" s="16"/>
      <c r="P30" s="16"/>
      <c r="Q30" s="16"/>
      <c r="R30" s="16"/>
      <c r="S30" s="17"/>
      <c r="T30" s="17"/>
      <c r="U30" s="17"/>
      <c r="V30" s="17"/>
      <c r="W30" s="18"/>
      <c r="X30" s="18"/>
      <c r="Y30" s="18"/>
      <c r="Z30" s="18"/>
      <c r="AA30" s="19"/>
      <c r="AB30" s="19"/>
      <c r="AC30" s="19"/>
      <c r="AD30" s="19"/>
      <c r="AE30" s="60">
        <f t="shared" ref="AE30:AE51" si="6">SUM(G30:I30,K30:M30,O30:Q30,S30:U30,W30:Y30,AA30:AC30)</f>
        <v>30</v>
      </c>
      <c r="AF30" s="60">
        <f t="shared" ref="AF30:AF51" si="7">25*AG30</f>
        <v>75</v>
      </c>
      <c r="AG30" s="60">
        <f t="shared" ref="AG30:AG51" si="8">J30+N30+R30+V30+Z30+AD30</f>
        <v>3</v>
      </c>
    </row>
    <row r="31" spans="1:33" ht="15.75" x14ac:dyDescent="0.25">
      <c r="A31" s="31">
        <v>3</v>
      </c>
      <c r="B31" s="12" t="s">
        <v>177</v>
      </c>
      <c r="C31" s="92" t="s">
        <v>178</v>
      </c>
      <c r="D31" s="13"/>
      <c r="E31" s="13">
        <v>1</v>
      </c>
      <c r="F31" s="13"/>
      <c r="G31" s="14">
        <v>10</v>
      </c>
      <c r="H31" s="14">
        <v>10</v>
      </c>
      <c r="I31" s="14"/>
      <c r="J31" s="14">
        <v>2</v>
      </c>
      <c r="K31" s="62"/>
      <c r="L31" s="62"/>
      <c r="M31" s="62"/>
      <c r="N31" s="62"/>
      <c r="O31" s="16"/>
      <c r="P31" s="16"/>
      <c r="Q31" s="16"/>
      <c r="R31" s="16"/>
      <c r="S31" s="17"/>
      <c r="T31" s="17"/>
      <c r="U31" s="17"/>
      <c r="V31" s="17"/>
      <c r="W31" s="18"/>
      <c r="X31" s="18"/>
      <c r="Y31" s="18"/>
      <c r="Z31" s="18"/>
      <c r="AA31" s="19"/>
      <c r="AB31" s="19"/>
      <c r="AC31" s="19"/>
      <c r="AD31" s="19"/>
      <c r="AE31" s="60">
        <f t="shared" si="6"/>
        <v>20</v>
      </c>
      <c r="AF31" s="60">
        <f t="shared" si="7"/>
        <v>50</v>
      </c>
      <c r="AG31" s="60">
        <f t="shared" si="8"/>
        <v>2</v>
      </c>
    </row>
    <row r="32" spans="1:33" ht="15.75" x14ac:dyDescent="0.25">
      <c r="A32" s="31">
        <v>4</v>
      </c>
      <c r="B32" s="195" t="s">
        <v>79</v>
      </c>
      <c r="C32" s="92" t="s">
        <v>105</v>
      </c>
      <c r="D32" s="13"/>
      <c r="E32" s="13">
        <v>1</v>
      </c>
      <c r="F32" s="13"/>
      <c r="G32" s="14">
        <v>15</v>
      </c>
      <c r="H32" s="14">
        <v>10</v>
      </c>
      <c r="I32" s="14"/>
      <c r="J32" s="14">
        <v>4</v>
      </c>
      <c r="K32" s="62"/>
      <c r="L32" s="62"/>
      <c r="M32" s="62"/>
      <c r="N32" s="62"/>
      <c r="O32" s="16"/>
      <c r="P32" s="16"/>
      <c r="Q32" s="16"/>
      <c r="R32" s="16"/>
      <c r="S32" s="17"/>
      <c r="T32" s="17"/>
      <c r="U32" s="17"/>
      <c r="V32" s="17"/>
      <c r="W32" s="18"/>
      <c r="X32" s="18"/>
      <c r="Y32" s="18"/>
      <c r="Z32" s="18"/>
      <c r="AA32" s="19"/>
      <c r="AB32" s="19"/>
      <c r="AC32" s="19"/>
      <c r="AD32" s="19"/>
      <c r="AE32" s="60">
        <f t="shared" si="6"/>
        <v>25</v>
      </c>
      <c r="AF32" s="60">
        <f t="shared" si="7"/>
        <v>100</v>
      </c>
      <c r="AG32" s="60">
        <f t="shared" si="8"/>
        <v>4</v>
      </c>
    </row>
    <row r="33" spans="1:35" ht="15.75" x14ac:dyDescent="0.25">
      <c r="A33" s="33">
        <v>5</v>
      </c>
      <c r="B33" s="196" t="s">
        <v>83</v>
      </c>
      <c r="C33" s="92" t="s">
        <v>106</v>
      </c>
      <c r="D33" s="13"/>
      <c r="E33" s="13">
        <v>1</v>
      </c>
      <c r="F33" s="13"/>
      <c r="G33" s="14">
        <v>15</v>
      </c>
      <c r="H33" s="14">
        <v>10</v>
      </c>
      <c r="I33" s="14"/>
      <c r="J33" s="14">
        <v>3</v>
      </c>
      <c r="K33" s="34"/>
      <c r="L33" s="34"/>
      <c r="M33" s="62"/>
      <c r="N33" s="34"/>
      <c r="O33" s="16"/>
      <c r="P33" s="16"/>
      <c r="Q33" s="16"/>
      <c r="R33" s="16"/>
      <c r="S33" s="17"/>
      <c r="T33" s="17"/>
      <c r="U33" s="17"/>
      <c r="V33" s="17"/>
      <c r="W33" s="18"/>
      <c r="X33" s="18"/>
      <c r="Y33" s="18"/>
      <c r="Z33" s="18"/>
      <c r="AA33" s="19"/>
      <c r="AB33" s="19"/>
      <c r="AC33" s="19"/>
      <c r="AD33" s="19"/>
      <c r="AE33" s="60">
        <f t="shared" si="6"/>
        <v>25</v>
      </c>
      <c r="AF33" s="60">
        <f t="shared" si="7"/>
        <v>75</v>
      </c>
      <c r="AG33" s="60">
        <f t="shared" si="8"/>
        <v>3</v>
      </c>
    </row>
    <row r="34" spans="1:35" ht="15.75" x14ac:dyDescent="0.25">
      <c r="A34" s="31">
        <v>6</v>
      </c>
      <c r="B34" s="197" t="s">
        <v>161</v>
      </c>
      <c r="C34" s="90" t="s">
        <v>160</v>
      </c>
      <c r="D34" s="13"/>
      <c r="E34" s="13">
        <v>1</v>
      </c>
      <c r="F34" s="13"/>
      <c r="G34" s="14">
        <v>10</v>
      </c>
      <c r="H34" s="14">
        <v>10</v>
      </c>
      <c r="I34" s="14"/>
      <c r="J34" s="14">
        <v>2</v>
      </c>
      <c r="K34" s="34"/>
      <c r="L34" s="34"/>
      <c r="M34" s="100"/>
      <c r="N34" s="34"/>
      <c r="O34" s="16"/>
      <c r="P34" s="16"/>
      <c r="Q34" s="16"/>
      <c r="R34" s="16"/>
      <c r="S34" s="17"/>
      <c r="T34" s="17"/>
      <c r="U34" s="17"/>
      <c r="V34" s="17"/>
      <c r="W34" s="18"/>
      <c r="X34" s="18"/>
      <c r="Y34" s="18"/>
      <c r="Z34" s="18"/>
      <c r="AA34" s="19"/>
      <c r="AB34" s="19"/>
      <c r="AC34" s="19"/>
      <c r="AD34" s="19"/>
      <c r="AE34" s="99">
        <f t="shared" si="6"/>
        <v>20</v>
      </c>
      <c r="AF34" s="99">
        <f t="shared" si="7"/>
        <v>50</v>
      </c>
      <c r="AG34" s="99">
        <f t="shared" si="8"/>
        <v>2</v>
      </c>
    </row>
    <row r="35" spans="1:35" ht="15.75" x14ac:dyDescent="0.25">
      <c r="A35" s="31">
        <v>7</v>
      </c>
      <c r="B35" s="195" t="s">
        <v>39</v>
      </c>
      <c r="C35" s="92" t="s">
        <v>162</v>
      </c>
      <c r="D35" s="13">
        <v>2</v>
      </c>
      <c r="E35" s="13">
        <v>2</v>
      </c>
      <c r="F35" s="13"/>
      <c r="G35" s="14"/>
      <c r="H35" s="14"/>
      <c r="I35" s="14"/>
      <c r="J35" s="14"/>
      <c r="K35" s="88">
        <v>15</v>
      </c>
      <c r="L35" s="88">
        <v>10</v>
      </c>
      <c r="M35" s="67"/>
      <c r="N35" s="88">
        <v>4</v>
      </c>
      <c r="O35" s="16"/>
      <c r="P35" s="16"/>
      <c r="Q35" s="16"/>
      <c r="R35" s="16"/>
      <c r="S35" s="17"/>
      <c r="T35" s="17"/>
      <c r="U35" s="17"/>
      <c r="V35" s="17"/>
      <c r="W35" s="18"/>
      <c r="X35" s="18"/>
      <c r="Y35" s="18"/>
      <c r="Z35" s="18"/>
      <c r="AA35" s="19"/>
      <c r="AB35" s="19"/>
      <c r="AC35" s="19"/>
      <c r="AD35" s="19"/>
      <c r="AE35" s="66">
        <f t="shared" si="6"/>
        <v>25</v>
      </c>
      <c r="AF35" s="66">
        <f t="shared" si="7"/>
        <v>100</v>
      </c>
      <c r="AG35" s="66">
        <f t="shared" si="8"/>
        <v>4</v>
      </c>
    </row>
    <row r="36" spans="1:35" ht="15.75" x14ac:dyDescent="0.25">
      <c r="A36" s="31">
        <v>8</v>
      </c>
      <c r="B36" s="196" t="s">
        <v>84</v>
      </c>
      <c r="C36" s="92" t="s">
        <v>163</v>
      </c>
      <c r="D36" s="13">
        <v>2</v>
      </c>
      <c r="E36" s="13">
        <v>2</v>
      </c>
      <c r="F36" s="13"/>
      <c r="G36" s="14"/>
      <c r="H36" s="14"/>
      <c r="I36" s="14"/>
      <c r="J36" s="14"/>
      <c r="K36" s="69">
        <v>15</v>
      </c>
      <c r="L36" s="69">
        <v>15</v>
      </c>
      <c r="M36" s="62"/>
      <c r="N36" s="69">
        <v>4</v>
      </c>
      <c r="O36" s="16"/>
      <c r="P36" s="16"/>
      <c r="Q36" s="16"/>
      <c r="R36" s="16"/>
      <c r="S36" s="17"/>
      <c r="T36" s="17"/>
      <c r="U36" s="17"/>
      <c r="V36" s="17"/>
      <c r="W36" s="18"/>
      <c r="X36" s="18"/>
      <c r="Y36" s="18"/>
      <c r="Z36" s="18"/>
      <c r="AA36" s="19"/>
      <c r="AB36" s="19"/>
      <c r="AC36" s="19"/>
      <c r="AD36" s="19"/>
      <c r="AE36" s="60">
        <f t="shared" si="6"/>
        <v>30</v>
      </c>
      <c r="AF36" s="60">
        <f t="shared" si="7"/>
        <v>100</v>
      </c>
      <c r="AG36" s="60">
        <f t="shared" si="8"/>
        <v>4</v>
      </c>
    </row>
    <row r="37" spans="1:35" ht="15.75" x14ac:dyDescent="0.25">
      <c r="A37" s="31">
        <v>9</v>
      </c>
      <c r="B37" s="196" t="s">
        <v>67</v>
      </c>
      <c r="C37" s="92" t="s">
        <v>164</v>
      </c>
      <c r="D37" s="13"/>
      <c r="E37" s="13">
        <v>2</v>
      </c>
      <c r="F37" s="13"/>
      <c r="G37" s="14"/>
      <c r="H37" s="32"/>
      <c r="I37" s="32"/>
      <c r="J37" s="32"/>
      <c r="K37" s="69">
        <v>15</v>
      </c>
      <c r="L37" s="69">
        <v>15</v>
      </c>
      <c r="M37" s="69"/>
      <c r="N37" s="69">
        <v>3</v>
      </c>
      <c r="O37" s="16"/>
      <c r="P37" s="16"/>
      <c r="Q37" s="16"/>
      <c r="R37" s="16"/>
      <c r="S37" s="17"/>
      <c r="T37" s="17"/>
      <c r="U37" s="17"/>
      <c r="V37" s="17"/>
      <c r="W37" s="18"/>
      <c r="X37" s="18"/>
      <c r="Y37" s="18"/>
      <c r="Z37" s="18"/>
      <c r="AA37" s="19"/>
      <c r="AB37" s="19"/>
      <c r="AC37" s="19"/>
      <c r="AD37" s="19"/>
      <c r="AE37" s="68">
        <v>30</v>
      </c>
      <c r="AF37" s="68">
        <v>75</v>
      </c>
      <c r="AG37" s="68">
        <v>3</v>
      </c>
    </row>
    <row r="38" spans="1:35" ht="15.75" x14ac:dyDescent="0.25">
      <c r="A38" s="33">
        <v>10</v>
      </c>
      <c r="B38" s="195" t="s">
        <v>80</v>
      </c>
      <c r="C38" s="92" t="s">
        <v>165</v>
      </c>
      <c r="D38" s="13">
        <v>2</v>
      </c>
      <c r="E38" s="13">
        <v>2</v>
      </c>
      <c r="F38" s="13"/>
      <c r="G38" s="14"/>
      <c r="H38" s="14"/>
      <c r="I38" s="14"/>
      <c r="J38" s="14"/>
      <c r="K38" s="62">
        <v>15</v>
      </c>
      <c r="L38" s="62">
        <v>10</v>
      </c>
      <c r="M38" s="62"/>
      <c r="N38" s="62">
        <v>4</v>
      </c>
      <c r="O38" s="16"/>
      <c r="P38" s="16"/>
      <c r="Q38" s="16"/>
      <c r="R38" s="16"/>
      <c r="S38" s="17"/>
      <c r="T38" s="17"/>
      <c r="U38" s="17"/>
      <c r="V38" s="17"/>
      <c r="W38" s="18"/>
      <c r="X38" s="18"/>
      <c r="Y38" s="18"/>
      <c r="Z38" s="18"/>
      <c r="AA38" s="19"/>
      <c r="AB38" s="19"/>
      <c r="AC38" s="19"/>
      <c r="AD38" s="19"/>
      <c r="AE38" s="60">
        <f t="shared" si="6"/>
        <v>25</v>
      </c>
      <c r="AF38" s="60">
        <f t="shared" si="7"/>
        <v>100</v>
      </c>
      <c r="AG38" s="60">
        <f t="shared" si="8"/>
        <v>4</v>
      </c>
    </row>
    <row r="39" spans="1:35" ht="15.75" x14ac:dyDescent="0.25">
      <c r="A39" s="31">
        <v>11</v>
      </c>
      <c r="B39" s="12" t="s">
        <v>76</v>
      </c>
      <c r="C39" s="92" t="s">
        <v>166</v>
      </c>
      <c r="D39" s="13"/>
      <c r="E39" s="13">
        <v>3</v>
      </c>
      <c r="F39" s="13"/>
      <c r="G39" s="14"/>
      <c r="H39" s="14"/>
      <c r="I39" s="14"/>
      <c r="J39" s="14"/>
      <c r="K39" s="62"/>
      <c r="L39" s="62"/>
      <c r="M39" s="62"/>
      <c r="N39" s="62"/>
      <c r="O39" s="16">
        <v>15</v>
      </c>
      <c r="P39" s="16">
        <v>15</v>
      </c>
      <c r="Q39" s="16"/>
      <c r="R39" s="16">
        <v>3</v>
      </c>
      <c r="S39" s="17"/>
      <c r="T39" s="17"/>
      <c r="U39" s="17"/>
      <c r="V39" s="17"/>
      <c r="W39" s="18"/>
      <c r="X39" s="18"/>
      <c r="Y39" s="18"/>
      <c r="Z39" s="18"/>
      <c r="AA39" s="19"/>
      <c r="AB39" s="19"/>
      <c r="AC39" s="19"/>
      <c r="AD39" s="19"/>
      <c r="AE39" s="60">
        <f t="shared" si="6"/>
        <v>30</v>
      </c>
      <c r="AF39" s="60">
        <f t="shared" si="7"/>
        <v>75</v>
      </c>
      <c r="AG39" s="60">
        <f t="shared" si="8"/>
        <v>3</v>
      </c>
    </row>
    <row r="40" spans="1:35" ht="15.75" x14ac:dyDescent="0.25">
      <c r="A40" s="33">
        <v>12</v>
      </c>
      <c r="B40" s="194" t="s">
        <v>82</v>
      </c>
      <c r="C40" s="92" t="s">
        <v>167</v>
      </c>
      <c r="D40" s="13"/>
      <c r="E40" s="13">
        <v>3</v>
      </c>
      <c r="F40" s="13"/>
      <c r="G40" s="14"/>
      <c r="H40" s="14"/>
      <c r="I40" s="14"/>
      <c r="J40" s="14"/>
      <c r="K40" s="62"/>
      <c r="L40" s="62"/>
      <c r="M40" s="62"/>
      <c r="N40" s="62"/>
      <c r="O40" s="16">
        <v>10</v>
      </c>
      <c r="P40" s="16">
        <v>10</v>
      </c>
      <c r="Q40" s="16"/>
      <c r="R40" s="16">
        <v>2</v>
      </c>
      <c r="S40" s="17"/>
      <c r="T40" s="17"/>
      <c r="U40" s="17"/>
      <c r="V40" s="17"/>
      <c r="W40" s="18"/>
      <c r="X40" s="18"/>
      <c r="Y40" s="18"/>
      <c r="Z40" s="18"/>
      <c r="AA40" s="19"/>
      <c r="AB40" s="19"/>
      <c r="AC40" s="19"/>
      <c r="AD40" s="19"/>
      <c r="AE40" s="60">
        <v>20</v>
      </c>
      <c r="AF40" s="60">
        <f t="shared" si="7"/>
        <v>50</v>
      </c>
      <c r="AG40" s="60">
        <f t="shared" si="8"/>
        <v>2</v>
      </c>
      <c r="AI40" s="77"/>
    </row>
    <row r="41" spans="1:35" ht="15.75" x14ac:dyDescent="0.25">
      <c r="A41" s="31">
        <v>13</v>
      </c>
      <c r="B41" s="195" t="s">
        <v>59</v>
      </c>
      <c r="C41" s="92" t="s">
        <v>168</v>
      </c>
      <c r="D41" s="13"/>
      <c r="E41" s="13">
        <v>3</v>
      </c>
      <c r="F41" s="13"/>
      <c r="G41" s="14"/>
      <c r="H41" s="14"/>
      <c r="I41" s="14"/>
      <c r="J41" s="14"/>
      <c r="K41" s="62"/>
      <c r="L41" s="62"/>
      <c r="M41" s="62"/>
      <c r="N41" s="62"/>
      <c r="O41" s="16">
        <v>15</v>
      </c>
      <c r="P41" s="16">
        <v>15</v>
      </c>
      <c r="Q41" s="16"/>
      <c r="R41" s="16">
        <v>4</v>
      </c>
      <c r="S41" s="17"/>
      <c r="T41" s="17"/>
      <c r="U41" s="17"/>
      <c r="V41" s="17"/>
      <c r="W41" s="18"/>
      <c r="X41" s="18"/>
      <c r="Y41" s="18"/>
      <c r="Z41" s="18"/>
      <c r="AA41" s="19"/>
      <c r="AB41" s="19"/>
      <c r="AC41" s="19"/>
      <c r="AD41" s="19"/>
      <c r="AE41" s="60">
        <f t="shared" si="6"/>
        <v>30</v>
      </c>
      <c r="AF41" s="60">
        <f t="shared" si="7"/>
        <v>100</v>
      </c>
      <c r="AG41" s="60">
        <f t="shared" si="8"/>
        <v>4</v>
      </c>
    </row>
    <row r="42" spans="1:35" ht="15.75" x14ac:dyDescent="0.25">
      <c r="A42" s="33">
        <v>14</v>
      </c>
      <c r="B42" s="194" t="s">
        <v>68</v>
      </c>
      <c r="C42" s="92" t="s">
        <v>169</v>
      </c>
      <c r="D42" s="13">
        <v>3</v>
      </c>
      <c r="E42" s="13">
        <v>3</v>
      </c>
      <c r="F42" s="13"/>
      <c r="G42" s="14"/>
      <c r="H42" s="14"/>
      <c r="I42" s="14"/>
      <c r="J42" s="14"/>
      <c r="K42" s="62"/>
      <c r="L42" s="62"/>
      <c r="M42" s="62"/>
      <c r="N42" s="62"/>
      <c r="O42" s="16">
        <v>15</v>
      </c>
      <c r="P42" s="16">
        <v>15</v>
      </c>
      <c r="Q42" s="16"/>
      <c r="R42" s="16">
        <v>3</v>
      </c>
      <c r="S42" s="17"/>
      <c r="T42" s="17"/>
      <c r="U42" s="17"/>
      <c r="V42" s="17"/>
      <c r="W42" s="18"/>
      <c r="X42" s="18"/>
      <c r="Y42" s="18"/>
      <c r="Z42" s="18"/>
      <c r="AA42" s="19"/>
      <c r="AB42" s="19"/>
      <c r="AC42" s="19"/>
      <c r="AD42" s="19"/>
      <c r="AE42" s="60">
        <f t="shared" si="6"/>
        <v>30</v>
      </c>
      <c r="AF42" s="60">
        <f t="shared" si="7"/>
        <v>75</v>
      </c>
      <c r="AG42" s="60">
        <f t="shared" si="8"/>
        <v>3</v>
      </c>
    </row>
    <row r="43" spans="1:35" ht="15.75" x14ac:dyDescent="0.25">
      <c r="A43" s="31">
        <v>15</v>
      </c>
      <c r="B43" s="198" t="s">
        <v>40</v>
      </c>
      <c r="C43" s="92" t="s">
        <v>170</v>
      </c>
      <c r="D43" s="13">
        <v>3</v>
      </c>
      <c r="E43" s="13">
        <v>3</v>
      </c>
      <c r="F43" s="13"/>
      <c r="G43" s="14"/>
      <c r="H43" s="14"/>
      <c r="I43" s="14"/>
      <c r="J43" s="14"/>
      <c r="K43" s="62"/>
      <c r="L43" s="62"/>
      <c r="M43" s="62"/>
      <c r="N43" s="62"/>
      <c r="O43" s="16">
        <v>15</v>
      </c>
      <c r="P43" s="16">
        <v>10</v>
      </c>
      <c r="Q43" s="16"/>
      <c r="R43" s="16">
        <v>3</v>
      </c>
      <c r="S43" s="17"/>
      <c r="T43" s="17"/>
      <c r="U43" s="17"/>
      <c r="V43" s="17"/>
      <c r="W43" s="18"/>
      <c r="X43" s="18"/>
      <c r="Y43" s="18"/>
      <c r="Z43" s="18"/>
      <c r="AA43" s="19"/>
      <c r="AB43" s="19"/>
      <c r="AC43" s="19"/>
      <c r="AD43" s="19"/>
      <c r="AE43" s="60">
        <f t="shared" si="6"/>
        <v>25</v>
      </c>
      <c r="AF43" s="60">
        <f t="shared" si="7"/>
        <v>75</v>
      </c>
      <c r="AG43" s="60">
        <f t="shared" si="8"/>
        <v>3</v>
      </c>
    </row>
    <row r="44" spans="1:35" ht="15.75" x14ac:dyDescent="0.25">
      <c r="A44" s="33">
        <v>16</v>
      </c>
      <c r="B44" s="199" t="s">
        <v>97</v>
      </c>
      <c r="C44" s="92" t="s">
        <v>171</v>
      </c>
      <c r="D44" s="60"/>
      <c r="E44" s="60">
        <v>3</v>
      </c>
      <c r="F44" s="60"/>
      <c r="G44" s="14"/>
      <c r="H44" s="14"/>
      <c r="I44" s="14"/>
      <c r="J44" s="14"/>
      <c r="K44" s="62"/>
      <c r="L44" s="62"/>
      <c r="M44" s="62"/>
      <c r="N44" s="62"/>
      <c r="O44" s="16">
        <v>15</v>
      </c>
      <c r="P44" s="16">
        <v>10</v>
      </c>
      <c r="Q44" s="16"/>
      <c r="R44" s="16">
        <v>3</v>
      </c>
      <c r="S44" s="17"/>
      <c r="T44" s="17"/>
      <c r="U44" s="17"/>
      <c r="V44" s="17"/>
      <c r="W44" s="18"/>
      <c r="X44" s="18"/>
      <c r="Y44" s="18"/>
      <c r="Z44" s="18"/>
      <c r="AA44" s="19"/>
      <c r="AB44" s="19"/>
      <c r="AC44" s="19"/>
      <c r="AD44" s="19"/>
      <c r="AE44" s="60">
        <f t="shared" si="6"/>
        <v>25</v>
      </c>
      <c r="AF44" s="60">
        <f t="shared" si="7"/>
        <v>75</v>
      </c>
      <c r="AG44" s="60">
        <f t="shared" si="8"/>
        <v>3</v>
      </c>
    </row>
    <row r="45" spans="1:35" ht="15.75" x14ac:dyDescent="0.25">
      <c r="A45" s="31">
        <v>17</v>
      </c>
      <c r="B45" s="198" t="s">
        <v>69</v>
      </c>
      <c r="C45" s="92" t="s">
        <v>172</v>
      </c>
      <c r="D45" s="13">
        <v>3</v>
      </c>
      <c r="E45" s="13">
        <v>3</v>
      </c>
      <c r="F45" s="13"/>
      <c r="G45" s="14"/>
      <c r="H45" s="14"/>
      <c r="I45" s="14"/>
      <c r="J45" s="14"/>
      <c r="K45" s="62"/>
      <c r="L45" s="62"/>
      <c r="M45" s="62"/>
      <c r="N45" s="62"/>
      <c r="O45" s="16">
        <v>15</v>
      </c>
      <c r="P45" s="16">
        <v>15</v>
      </c>
      <c r="Q45" s="16"/>
      <c r="R45" s="16">
        <v>3</v>
      </c>
      <c r="S45" s="35"/>
      <c r="T45" s="35"/>
      <c r="U45" s="35"/>
      <c r="V45" s="35"/>
      <c r="W45" s="18"/>
      <c r="X45" s="18"/>
      <c r="Y45" s="18"/>
      <c r="Z45" s="18"/>
      <c r="AA45" s="19"/>
      <c r="AB45" s="19"/>
      <c r="AC45" s="19"/>
      <c r="AD45" s="19"/>
      <c r="AE45" s="60">
        <f t="shared" si="6"/>
        <v>30</v>
      </c>
      <c r="AF45" s="60">
        <f t="shared" si="7"/>
        <v>75</v>
      </c>
      <c r="AG45" s="60">
        <f t="shared" si="8"/>
        <v>3</v>
      </c>
    </row>
    <row r="46" spans="1:35" ht="15.75" x14ac:dyDescent="0.25">
      <c r="A46" s="33">
        <v>18</v>
      </c>
      <c r="B46" s="194" t="s">
        <v>98</v>
      </c>
      <c r="C46" s="92" t="s">
        <v>173</v>
      </c>
      <c r="D46" s="13"/>
      <c r="E46" s="13">
        <v>3</v>
      </c>
      <c r="F46" s="13"/>
      <c r="G46" s="14"/>
      <c r="H46" s="14"/>
      <c r="I46" s="14"/>
      <c r="J46" s="14"/>
      <c r="K46" s="62"/>
      <c r="L46" s="62"/>
      <c r="M46" s="62"/>
      <c r="N46" s="62"/>
      <c r="O46" s="16">
        <v>15</v>
      </c>
      <c r="P46" s="16">
        <v>15</v>
      </c>
      <c r="Q46" s="16"/>
      <c r="R46" s="16">
        <v>3</v>
      </c>
      <c r="S46" s="17"/>
      <c r="T46" s="17"/>
      <c r="U46" s="17"/>
      <c r="V46" s="17"/>
      <c r="W46" s="18"/>
      <c r="X46" s="18"/>
      <c r="Y46" s="18"/>
      <c r="Z46" s="18"/>
      <c r="AA46" s="19"/>
      <c r="AB46" s="19"/>
      <c r="AC46" s="19"/>
      <c r="AD46" s="19"/>
      <c r="AE46" s="60">
        <f t="shared" si="6"/>
        <v>30</v>
      </c>
      <c r="AF46" s="60">
        <f t="shared" si="7"/>
        <v>75</v>
      </c>
      <c r="AG46" s="60">
        <f t="shared" si="8"/>
        <v>3</v>
      </c>
    </row>
    <row r="47" spans="1:35" ht="15.75" x14ac:dyDescent="0.25">
      <c r="A47" s="31">
        <v>19</v>
      </c>
      <c r="B47" s="196" t="s">
        <v>60</v>
      </c>
      <c r="C47" s="92" t="s">
        <v>174</v>
      </c>
      <c r="D47" s="13"/>
      <c r="E47" s="13">
        <v>4</v>
      </c>
      <c r="F47" s="13"/>
      <c r="G47" s="14"/>
      <c r="H47" s="14"/>
      <c r="I47" s="14"/>
      <c r="J47" s="14"/>
      <c r="K47" s="62"/>
      <c r="L47" s="62"/>
      <c r="M47" s="62"/>
      <c r="N47" s="62"/>
      <c r="O47" s="16"/>
      <c r="P47" s="16"/>
      <c r="Q47" s="16"/>
      <c r="R47" s="16"/>
      <c r="S47" s="17">
        <v>15</v>
      </c>
      <c r="T47" s="17">
        <v>10</v>
      </c>
      <c r="U47" s="17"/>
      <c r="V47" s="17">
        <v>3</v>
      </c>
      <c r="W47" s="18"/>
      <c r="X47" s="18"/>
      <c r="Y47" s="18"/>
      <c r="Z47" s="18"/>
      <c r="AA47" s="19"/>
      <c r="AB47" s="19"/>
      <c r="AC47" s="19"/>
      <c r="AD47" s="19"/>
      <c r="AE47" s="60">
        <f t="shared" si="6"/>
        <v>25</v>
      </c>
      <c r="AF47" s="60">
        <f t="shared" si="7"/>
        <v>75</v>
      </c>
      <c r="AG47" s="60">
        <f t="shared" si="8"/>
        <v>3</v>
      </c>
    </row>
    <row r="48" spans="1:35" ht="15.75" x14ac:dyDescent="0.25">
      <c r="A48" s="33">
        <v>20</v>
      </c>
      <c r="B48" s="196" t="s">
        <v>41</v>
      </c>
      <c r="C48" s="92" t="s">
        <v>175</v>
      </c>
      <c r="D48" s="13"/>
      <c r="E48" s="13">
        <v>4</v>
      </c>
      <c r="F48" s="13"/>
      <c r="G48" s="14"/>
      <c r="H48" s="14"/>
      <c r="I48" s="14"/>
      <c r="J48" s="14"/>
      <c r="K48" s="62"/>
      <c r="L48" s="62"/>
      <c r="M48" s="62"/>
      <c r="N48" s="62"/>
      <c r="O48" s="16"/>
      <c r="P48" s="16"/>
      <c r="Q48" s="16"/>
      <c r="R48" s="16"/>
      <c r="S48" s="17">
        <v>15</v>
      </c>
      <c r="T48" s="17">
        <v>10</v>
      </c>
      <c r="U48" s="17"/>
      <c r="V48" s="17">
        <v>3</v>
      </c>
      <c r="W48" s="18"/>
      <c r="X48" s="18"/>
      <c r="Y48" s="18"/>
      <c r="Z48" s="18"/>
      <c r="AA48" s="19"/>
      <c r="AB48" s="19"/>
      <c r="AC48" s="19"/>
      <c r="AD48" s="19"/>
      <c r="AE48" s="60">
        <f t="shared" si="6"/>
        <v>25</v>
      </c>
      <c r="AF48" s="60">
        <f t="shared" si="7"/>
        <v>75</v>
      </c>
      <c r="AG48" s="60">
        <f t="shared" si="8"/>
        <v>3</v>
      </c>
    </row>
    <row r="49" spans="1:33" ht="31.5" x14ac:dyDescent="0.25">
      <c r="A49" s="31">
        <v>21</v>
      </c>
      <c r="B49" s="200" t="s">
        <v>77</v>
      </c>
      <c r="C49" s="92" t="s">
        <v>176</v>
      </c>
      <c r="D49" s="13"/>
      <c r="E49" s="13">
        <v>4</v>
      </c>
      <c r="F49" s="13"/>
      <c r="G49" s="14"/>
      <c r="H49" s="14"/>
      <c r="I49" s="14"/>
      <c r="J49" s="14"/>
      <c r="K49" s="62"/>
      <c r="L49" s="62"/>
      <c r="M49" s="62"/>
      <c r="N49" s="62"/>
      <c r="O49" s="16"/>
      <c r="P49" s="16"/>
      <c r="Q49" s="16"/>
      <c r="R49" s="16"/>
      <c r="S49" s="17">
        <v>15</v>
      </c>
      <c r="T49" s="17">
        <v>15</v>
      </c>
      <c r="U49" s="17"/>
      <c r="V49" s="17">
        <v>3</v>
      </c>
      <c r="W49" s="18"/>
      <c r="X49" s="18"/>
      <c r="Y49" s="18"/>
      <c r="Z49" s="18"/>
      <c r="AA49" s="19"/>
      <c r="AB49" s="19"/>
      <c r="AC49" s="19"/>
      <c r="AD49" s="19"/>
      <c r="AE49" s="60">
        <f t="shared" si="6"/>
        <v>30</v>
      </c>
      <c r="AF49" s="60">
        <v>75</v>
      </c>
      <c r="AG49" s="60">
        <v>3</v>
      </c>
    </row>
    <row r="50" spans="1:33" ht="15.75" x14ac:dyDescent="0.25">
      <c r="A50" s="33">
        <v>22</v>
      </c>
      <c r="B50" s="95" t="s">
        <v>179</v>
      </c>
      <c r="C50" s="92" t="s">
        <v>180</v>
      </c>
      <c r="D50" s="13"/>
      <c r="E50" s="13">
        <v>5</v>
      </c>
      <c r="F50" s="13"/>
      <c r="G50" s="14"/>
      <c r="H50" s="14"/>
      <c r="I50" s="14"/>
      <c r="J50" s="14"/>
      <c r="K50" s="62"/>
      <c r="L50" s="62"/>
      <c r="M50" s="62"/>
      <c r="N50" s="62"/>
      <c r="O50" s="16"/>
      <c r="P50" s="16"/>
      <c r="Q50" s="16"/>
      <c r="R50" s="16"/>
      <c r="S50" s="17"/>
      <c r="T50" s="17"/>
      <c r="U50" s="17"/>
      <c r="V50" s="17"/>
      <c r="W50" s="18">
        <v>10</v>
      </c>
      <c r="X50" s="18">
        <v>15</v>
      </c>
      <c r="Y50" s="18"/>
      <c r="Z50" s="18">
        <v>3</v>
      </c>
      <c r="AA50" s="19"/>
      <c r="AB50" s="19"/>
      <c r="AC50" s="19"/>
      <c r="AD50" s="19"/>
      <c r="AE50" s="60">
        <f t="shared" si="6"/>
        <v>25</v>
      </c>
      <c r="AF50" s="60">
        <v>75</v>
      </c>
      <c r="AG50" s="60">
        <v>3</v>
      </c>
    </row>
    <row r="51" spans="1:33" ht="15.75" x14ac:dyDescent="0.25">
      <c r="A51" s="31">
        <v>23</v>
      </c>
      <c r="B51" s="101" t="s">
        <v>181</v>
      </c>
      <c r="C51" s="89" t="s">
        <v>182</v>
      </c>
      <c r="D51" s="13"/>
      <c r="E51" s="13">
        <v>5</v>
      </c>
      <c r="F51" s="13"/>
      <c r="G51" s="14"/>
      <c r="H51" s="14"/>
      <c r="I51" s="14"/>
      <c r="J51" s="14"/>
      <c r="K51" s="62"/>
      <c r="L51" s="62"/>
      <c r="M51" s="62"/>
      <c r="N51" s="62"/>
      <c r="O51" s="16"/>
      <c r="P51" s="16"/>
      <c r="Q51" s="16"/>
      <c r="R51" s="16"/>
      <c r="S51" s="17"/>
      <c r="T51" s="17"/>
      <c r="U51" s="17"/>
      <c r="V51" s="17"/>
      <c r="W51" s="18">
        <v>15</v>
      </c>
      <c r="X51" s="18">
        <v>10</v>
      </c>
      <c r="Y51" s="18"/>
      <c r="Z51" s="18">
        <v>3</v>
      </c>
      <c r="AA51" s="19"/>
      <c r="AB51" s="19"/>
      <c r="AC51" s="19"/>
      <c r="AD51" s="19"/>
      <c r="AE51" s="60">
        <f t="shared" si="6"/>
        <v>25</v>
      </c>
      <c r="AF51" s="60">
        <f t="shared" si="7"/>
        <v>75</v>
      </c>
      <c r="AG51" s="60">
        <f t="shared" si="8"/>
        <v>3</v>
      </c>
    </row>
    <row r="52" spans="1:33" ht="15.75" x14ac:dyDescent="0.25">
      <c r="A52" s="165" t="s">
        <v>38</v>
      </c>
      <c r="B52" s="166"/>
      <c r="C52" s="60"/>
      <c r="D52" s="60"/>
      <c r="E52" s="60"/>
      <c r="F52" s="60"/>
      <c r="G52" s="30">
        <v>70</v>
      </c>
      <c r="H52" s="30">
        <v>60</v>
      </c>
      <c r="I52" s="30"/>
      <c r="J52" s="30">
        <v>15</v>
      </c>
      <c r="K52" s="30">
        <v>60</v>
      </c>
      <c r="L52" s="30">
        <v>50</v>
      </c>
      <c r="M52" s="30">
        <f>SUM(M29:M51)</f>
        <v>0</v>
      </c>
      <c r="N52" s="30">
        <v>15</v>
      </c>
      <c r="O52" s="30">
        <v>115</v>
      </c>
      <c r="P52" s="30">
        <f t="shared" ref="P52:AD52" si="9">SUM(P29:P51)</f>
        <v>105</v>
      </c>
      <c r="Q52" s="30">
        <f t="shared" si="9"/>
        <v>0</v>
      </c>
      <c r="R52" s="30">
        <f t="shared" si="9"/>
        <v>24</v>
      </c>
      <c r="S52" s="30">
        <f t="shared" si="9"/>
        <v>45</v>
      </c>
      <c r="T52" s="30">
        <f t="shared" si="9"/>
        <v>35</v>
      </c>
      <c r="U52" s="30">
        <f t="shared" si="9"/>
        <v>0</v>
      </c>
      <c r="V52" s="30">
        <f t="shared" si="9"/>
        <v>9</v>
      </c>
      <c r="W52" s="30">
        <f t="shared" si="9"/>
        <v>25</v>
      </c>
      <c r="X52" s="30">
        <f t="shared" si="9"/>
        <v>25</v>
      </c>
      <c r="Y52" s="30">
        <f t="shared" si="9"/>
        <v>0</v>
      </c>
      <c r="Z52" s="30">
        <f t="shared" si="9"/>
        <v>6</v>
      </c>
      <c r="AA52" s="30">
        <f t="shared" si="9"/>
        <v>0</v>
      </c>
      <c r="AB52" s="30">
        <f t="shared" si="9"/>
        <v>0</v>
      </c>
      <c r="AC52" s="30">
        <f t="shared" si="9"/>
        <v>0</v>
      </c>
      <c r="AD52" s="30">
        <f t="shared" si="9"/>
        <v>0</v>
      </c>
      <c r="AE52" s="30">
        <v>590</v>
      </c>
      <c r="AF52" s="30">
        <v>1725</v>
      </c>
      <c r="AG52" s="30">
        <v>46</v>
      </c>
    </row>
    <row r="53" spans="1:33" ht="15.75" x14ac:dyDescent="0.25">
      <c r="A53" s="167" t="s">
        <v>42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</row>
    <row r="54" spans="1:33" ht="15.75" x14ac:dyDescent="0.25">
      <c r="A54" s="169" t="s">
        <v>70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</row>
    <row r="55" spans="1:33" ht="31.5" x14ac:dyDescent="0.25">
      <c r="A55" s="28">
        <v>1</v>
      </c>
      <c r="B55" s="201" t="s">
        <v>73</v>
      </c>
      <c r="C55" s="89" t="s">
        <v>107</v>
      </c>
      <c r="D55" s="60"/>
      <c r="E55" s="60">
        <v>4</v>
      </c>
      <c r="F55" s="60"/>
      <c r="G55" s="14"/>
      <c r="H55" s="14"/>
      <c r="I55" s="14"/>
      <c r="J55" s="14"/>
      <c r="K55" s="62"/>
      <c r="L55" s="62"/>
      <c r="M55" s="62"/>
      <c r="N55" s="62"/>
      <c r="O55" s="16"/>
      <c r="P55" s="16"/>
      <c r="Q55" s="16"/>
      <c r="R55" s="16"/>
      <c r="S55" s="17">
        <v>10</v>
      </c>
      <c r="T55" s="17">
        <v>10</v>
      </c>
      <c r="U55" s="17"/>
      <c r="V55" s="17">
        <v>2</v>
      </c>
      <c r="W55" s="18"/>
      <c r="X55" s="18"/>
      <c r="Y55" s="18"/>
      <c r="Z55" s="18"/>
      <c r="AA55" s="19"/>
      <c r="AB55" s="19"/>
      <c r="AC55" s="19"/>
      <c r="AD55" s="19"/>
      <c r="AE55" s="60">
        <f>SUM(G55:I55,K55:M55,O55:Q55,S55:U55,W55:Y55,AA55:AC55)</f>
        <v>20</v>
      </c>
      <c r="AF55" s="60">
        <f t="shared" ref="AF55:AF69" si="10">25*AG55</f>
        <v>50</v>
      </c>
      <c r="AG55" s="36">
        <f>SUM(J55,N55,R55,V55,Z55,AD55)</f>
        <v>2</v>
      </c>
    </row>
    <row r="56" spans="1:33" ht="15.75" x14ac:dyDescent="0.25">
      <c r="A56" s="28">
        <v>2</v>
      </c>
      <c r="B56" s="201" t="s">
        <v>74</v>
      </c>
      <c r="C56" s="89" t="s">
        <v>108</v>
      </c>
      <c r="D56" s="60"/>
      <c r="E56" s="60">
        <v>4</v>
      </c>
      <c r="F56" s="60"/>
      <c r="G56" s="14"/>
      <c r="H56" s="14"/>
      <c r="I56" s="14"/>
      <c r="J56" s="14"/>
      <c r="K56" s="62"/>
      <c r="L56" s="62"/>
      <c r="M56" s="62"/>
      <c r="N56" s="62"/>
      <c r="O56" s="16"/>
      <c r="P56" s="16"/>
      <c r="Q56" s="16"/>
      <c r="R56" s="16"/>
      <c r="S56" s="17">
        <v>15</v>
      </c>
      <c r="T56" s="17">
        <v>10</v>
      </c>
      <c r="U56" s="17"/>
      <c r="V56" s="17">
        <v>3</v>
      </c>
      <c r="W56" s="18"/>
      <c r="X56" s="18"/>
      <c r="Y56" s="18"/>
      <c r="Z56" s="18"/>
      <c r="AA56" s="19"/>
      <c r="AB56" s="19"/>
      <c r="AC56" s="19"/>
      <c r="AD56" s="19"/>
      <c r="AE56" s="60">
        <f t="shared" ref="AE56:AE69" si="11">SUM(G56:I56,K56:M56,O56:Q56,S56:U56,W56:Y56,AA56:AC56)</f>
        <v>25</v>
      </c>
      <c r="AF56" s="60">
        <f t="shared" si="10"/>
        <v>75</v>
      </c>
      <c r="AG56" s="36">
        <f t="shared" ref="AG56:AG69" si="12">SUM(J56,N56,R56,V56,Z56,AD56)</f>
        <v>3</v>
      </c>
    </row>
    <row r="57" spans="1:33" ht="15.75" x14ac:dyDescent="0.25">
      <c r="A57" s="28">
        <v>3</v>
      </c>
      <c r="B57" s="202" t="s">
        <v>44</v>
      </c>
      <c r="C57" s="89" t="s">
        <v>109</v>
      </c>
      <c r="D57" s="13"/>
      <c r="E57" s="13">
        <v>4</v>
      </c>
      <c r="F57" s="13"/>
      <c r="G57" s="14"/>
      <c r="H57" s="14"/>
      <c r="I57" s="14"/>
      <c r="J57" s="14"/>
      <c r="K57" s="62"/>
      <c r="L57" s="62"/>
      <c r="M57" s="62"/>
      <c r="N57" s="62"/>
      <c r="O57" s="16"/>
      <c r="P57" s="16"/>
      <c r="Q57" s="16"/>
      <c r="R57" s="16"/>
      <c r="S57" s="17"/>
      <c r="T57" s="17">
        <v>15</v>
      </c>
      <c r="U57" s="17"/>
      <c r="V57" s="17">
        <v>2</v>
      </c>
      <c r="W57" s="18"/>
      <c r="X57" s="18"/>
      <c r="Y57" s="18"/>
      <c r="Z57" s="18"/>
      <c r="AA57" s="19"/>
      <c r="AB57" s="19"/>
      <c r="AC57" s="19"/>
      <c r="AD57" s="19"/>
      <c r="AE57" s="60">
        <f>SUM(G57:I57,K57:M57,O57:Q57,S57:U57,W57:Y57,AA57:AC57)</f>
        <v>15</v>
      </c>
      <c r="AF57" s="60">
        <f t="shared" si="10"/>
        <v>50</v>
      </c>
      <c r="AG57" s="36">
        <f>SUM(J57,N57,R57,V57,Z57,AD57)</f>
        <v>2</v>
      </c>
    </row>
    <row r="58" spans="1:33" ht="15.75" x14ac:dyDescent="0.25">
      <c r="A58" s="28">
        <v>4</v>
      </c>
      <c r="B58" s="12" t="s">
        <v>130</v>
      </c>
      <c r="C58" s="89" t="s">
        <v>110</v>
      </c>
      <c r="D58" s="60">
        <v>6</v>
      </c>
      <c r="E58" s="60" t="s">
        <v>48</v>
      </c>
      <c r="F58" s="60"/>
      <c r="G58" s="14"/>
      <c r="H58" s="14"/>
      <c r="I58" s="14"/>
      <c r="J58" s="14"/>
      <c r="K58" s="62"/>
      <c r="L58" s="62"/>
      <c r="M58" s="62"/>
      <c r="N58" s="62"/>
      <c r="O58" s="16"/>
      <c r="P58" s="16"/>
      <c r="Q58" s="16"/>
      <c r="R58" s="16"/>
      <c r="S58" s="17"/>
      <c r="T58" s="17">
        <v>30</v>
      </c>
      <c r="U58" s="17"/>
      <c r="V58" s="17">
        <v>3</v>
      </c>
      <c r="W58" s="18"/>
      <c r="X58" s="18">
        <v>30</v>
      </c>
      <c r="Y58" s="18"/>
      <c r="Z58" s="18">
        <v>3</v>
      </c>
      <c r="AA58" s="19"/>
      <c r="AB58" s="19">
        <v>30</v>
      </c>
      <c r="AC58" s="19"/>
      <c r="AD58" s="19">
        <v>4</v>
      </c>
      <c r="AE58" s="60">
        <f t="shared" si="11"/>
        <v>90</v>
      </c>
      <c r="AF58" s="60">
        <v>250</v>
      </c>
      <c r="AG58" s="36">
        <f t="shared" si="12"/>
        <v>10</v>
      </c>
    </row>
    <row r="59" spans="1:33" ht="15.75" x14ac:dyDescent="0.25">
      <c r="A59" s="28">
        <v>5</v>
      </c>
      <c r="B59" s="80" t="s">
        <v>85</v>
      </c>
      <c r="C59" s="89" t="s">
        <v>111</v>
      </c>
      <c r="D59" s="70"/>
      <c r="E59" s="70">
        <v>5</v>
      </c>
      <c r="F59" s="70"/>
      <c r="G59" s="14"/>
      <c r="H59" s="14"/>
      <c r="I59" s="14"/>
      <c r="J59" s="14"/>
      <c r="K59" s="71"/>
      <c r="L59" s="71"/>
      <c r="M59" s="71"/>
      <c r="N59" s="71"/>
      <c r="O59" s="16"/>
      <c r="P59" s="16"/>
      <c r="Q59" s="16"/>
      <c r="R59" s="16"/>
      <c r="S59" s="17"/>
      <c r="T59" s="17"/>
      <c r="U59" s="17"/>
      <c r="V59" s="17"/>
      <c r="W59" s="18">
        <v>15</v>
      </c>
      <c r="X59" s="18">
        <v>15</v>
      </c>
      <c r="Y59" s="18"/>
      <c r="Z59" s="18">
        <v>4</v>
      </c>
      <c r="AA59" s="19"/>
      <c r="AB59" s="19"/>
      <c r="AC59" s="19"/>
      <c r="AD59" s="19"/>
      <c r="AE59" s="70">
        <v>30</v>
      </c>
      <c r="AF59" s="70">
        <v>100</v>
      </c>
      <c r="AG59" s="36">
        <v>4</v>
      </c>
    </row>
    <row r="60" spans="1:33" ht="15.75" x14ac:dyDescent="0.25">
      <c r="A60" s="28">
        <v>6</v>
      </c>
      <c r="B60" s="203" t="s">
        <v>112</v>
      </c>
      <c r="C60" s="89" t="s">
        <v>132</v>
      </c>
      <c r="D60" s="70"/>
      <c r="E60" s="70">
        <v>5</v>
      </c>
      <c r="F60" s="70"/>
      <c r="G60" s="14"/>
      <c r="H60" s="14"/>
      <c r="I60" s="14"/>
      <c r="J60" s="14"/>
      <c r="K60" s="71"/>
      <c r="L60" s="71"/>
      <c r="M60" s="71"/>
      <c r="N60" s="71"/>
      <c r="O60" s="16"/>
      <c r="P60" s="16"/>
      <c r="Q60" s="16"/>
      <c r="R60" s="16"/>
      <c r="S60" s="17"/>
      <c r="T60" s="17"/>
      <c r="U60" s="17"/>
      <c r="V60" s="17"/>
      <c r="W60" s="18">
        <v>10</v>
      </c>
      <c r="X60" s="18">
        <v>15</v>
      </c>
      <c r="Y60" s="18"/>
      <c r="Z60" s="18">
        <v>3</v>
      </c>
      <c r="AA60" s="19"/>
      <c r="AB60" s="19"/>
      <c r="AC60" s="19"/>
      <c r="AD60" s="19"/>
      <c r="AE60" s="70">
        <v>25</v>
      </c>
      <c r="AF60" s="70">
        <v>75</v>
      </c>
      <c r="AG60" s="36">
        <v>3</v>
      </c>
    </row>
    <row r="61" spans="1:33" ht="15.75" x14ac:dyDescent="0.25">
      <c r="A61" s="28">
        <v>7</v>
      </c>
      <c r="B61" s="201" t="s">
        <v>133</v>
      </c>
      <c r="C61" s="89" t="s">
        <v>113</v>
      </c>
      <c r="D61" s="60">
        <v>5</v>
      </c>
      <c r="E61" s="60">
        <v>5</v>
      </c>
      <c r="F61" s="60"/>
      <c r="G61" s="14"/>
      <c r="H61" s="14"/>
      <c r="I61" s="14"/>
      <c r="J61" s="14"/>
      <c r="K61" s="62"/>
      <c r="L61" s="62"/>
      <c r="M61" s="62"/>
      <c r="N61" s="62"/>
      <c r="O61" s="16"/>
      <c r="P61" s="16"/>
      <c r="Q61" s="16"/>
      <c r="R61" s="16"/>
      <c r="S61" s="17"/>
      <c r="T61" s="17"/>
      <c r="U61" s="17"/>
      <c r="V61" s="17"/>
      <c r="W61" s="18">
        <v>15</v>
      </c>
      <c r="X61" s="18">
        <v>10</v>
      </c>
      <c r="Y61" s="18"/>
      <c r="Z61" s="18">
        <v>3</v>
      </c>
      <c r="AA61" s="19"/>
      <c r="AB61" s="19"/>
      <c r="AC61" s="19"/>
      <c r="AD61" s="19"/>
      <c r="AE61" s="60">
        <f t="shared" si="11"/>
        <v>25</v>
      </c>
      <c r="AF61" s="60">
        <f t="shared" si="10"/>
        <v>75</v>
      </c>
      <c r="AG61" s="36">
        <f t="shared" si="12"/>
        <v>3</v>
      </c>
    </row>
    <row r="62" spans="1:33" ht="15.75" x14ac:dyDescent="0.25">
      <c r="A62" s="28">
        <v>8</v>
      </c>
      <c r="B62" s="194" t="s">
        <v>58</v>
      </c>
      <c r="C62" s="89" t="s">
        <v>114</v>
      </c>
      <c r="D62" s="60">
        <v>5</v>
      </c>
      <c r="E62" s="60">
        <v>5</v>
      </c>
      <c r="F62" s="60"/>
      <c r="G62" s="14"/>
      <c r="H62" s="14"/>
      <c r="I62" s="14"/>
      <c r="J62" s="14"/>
      <c r="K62" s="62"/>
      <c r="L62" s="62"/>
      <c r="M62" s="62"/>
      <c r="N62" s="62"/>
      <c r="O62" s="16"/>
      <c r="P62" s="16"/>
      <c r="Q62" s="16"/>
      <c r="R62" s="16"/>
      <c r="S62" s="17"/>
      <c r="T62" s="17"/>
      <c r="U62" s="17"/>
      <c r="V62" s="17"/>
      <c r="W62" s="18">
        <v>20</v>
      </c>
      <c r="X62" s="18"/>
      <c r="Y62" s="18"/>
      <c r="Z62" s="18">
        <v>3</v>
      </c>
      <c r="AA62" s="19"/>
      <c r="AB62" s="19"/>
      <c r="AC62" s="19"/>
      <c r="AD62" s="19"/>
      <c r="AE62" s="60">
        <f t="shared" si="11"/>
        <v>20</v>
      </c>
      <c r="AF62" s="60">
        <f t="shared" si="10"/>
        <v>75</v>
      </c>
      <c r="AG62" s="36">
        <f t="shared" si="12"/>
        <v>3</v>
      </c>
    </row>
    <row r="63" spans="1:33" ht="15.75" x14ac:dyDescent="0.25">
      <c r="A63" s="28">
        <v>9</v>
      </c>
      <c r="B63" s="201" t="s">
        <v>96</v>
      </c>
      <c r="C63" s="89" t="s">
        <v>115</v>
      </c>
      <c r="D63" s="70"/>
      <c r="E63" s="70">
        <v>6</v>
      </c>
      <c r="F63" s="70"/>
      <c r="G63" s="14"/>
      <c r="H63" s="14"/>
      <c r="I63" s="14"/>
      <c r="J63" s="14"/>
      <c r="K63" s="71"/>
      <c r="L63" s="71"/>
      <c r="M63" s="71"/>
      <c r="N63" s="71"/>
      <c r="O63" s="16"/>
      <c r="P63" s="16"/>
      <c r="Q63" s="16"/>
      <c r="R63" s="16"/>
      <c r="S63" s="17"/>
      <c r="T63" s="17"/>
      <c r="U63" s="17"/>
      <c r="V63" s="17"/>
      <c r="W63" s="18"/>
      <c r="X63" s="18"/>
      <c r="Y63" s="18"/>
      <c r="Z63" s="18"/>
      <c r="AA63" s="19">
        <v>10</v>
      </c>
      <c r="AB63" s="19">
        <v>10</v>
      </c>
      <c r="AC63" s="19"/>
      <c r="AD63" s="19">
        <v>2</v>
      </c>
      <c r="AE63" s="70">
        <v>20</v>
      </c>
      <c r="AF63" s="70">
        <v>50</v>
      </c>
      <c r="AG63" s="36">
        <v>2</v>
      </c>
    </row>
    <row r="64" spans="1:33" ht="15.75" x14ac:dyDescent="0.25">
      <c r="A64" s="28">
        <v>10</v>
      </c>
      <c r="B64" s="204" t="s">
        <v>89</v>
      </c>
      <c r="C64" s="89" t="s">
        <v>117</v>
      </c>
      <c r="D64" s="70">
        <v>6</v>
      </c>
      <c r="E64" s="70">
        <v>6</v>
      </c>
      <c r="F64" s="70"/>
      <c r="G64" s="14"/>
      <c r="H64" s="14"/>
      <c r="I64" s="14"/>
      <c r="J64" s="14"/>
      <c r="K64" s="71"/>
      <c r="L64" s="71"/>
      <c r="M64" s="71"/>
      <c r="N64" s="71"/>
      <c r="O64" s="16"/>
      <c r="P64" s="16"/>
      <c r="Q64" s="16"/>
      <c r="R64" s="16"/>
      <c r="S64" s="17"/>
      <c r="T64" s="17"/>
      <c r="U64" s="17"/>
      <c r="V64" s="17"/>
      <c r="W64" s="18"/>
      <c r="X64" s="18"/>
      <c r="Y64" s="18"/>
      <c r="Z64" s="18"/>
      <c r="AA64" s="19">
        <v>15</v>
      </c>
      <c r="AB64" s="19">
        <v>10</v>
      </c>
      <c r="AC64" s="19"/>
      <c r="AD64" s="19">
        <v>4</v>
      </c>
      <c r="AE64" s="70">
        <v>25</v>
      </c>
      <c r="AF64" s="70">
        <v>100</v>
      </c>
      <c r="AG64" s="36">
        <v>4</v>
      </c>
    </row>
    <row r="65" spans="1:33" ht="15.75" x14ac:dyDescent="0.25">
      <c r="A65" s="28">
        <v>11</v>
      </c>
      <c r="B65" s="194" t="s">
        <v>87</v>
      </c>
      <c r="C65" s="89" t="s">
        <v>116</v>
      </c>
      <c r="D65" s="70"/>
      <c r="E65" s="70">
        <v>6</v>
      </c>
      <c r="F65" s="70"/>
      <c r="G65" s="14"/>
      <c r="H65" s="14"/>
      <c r="I65" s="14"/>
      <c r="J65" s="14"/>
      <c r="K65" s="71"/>
      <c r="L65" s="71"/>
      <c r="M65" s="71"/>
      <c r="N65" s="71"/>
      <c r="O65" s="16"/>
      <c r="P65" s="16"/>
      <c r="Q65" s="16"/>
      <c r="R65" s="16"/>
      <c r="S65" s="17"/>
      <c r="T65" s="17"/>
      <c r="U65" s="17"/>
      <c r="V65" s="17"/>
      <c r="W65" s="18"/>
      <c r="X65" s="18"/>
      <c r="Y65" s="18"/>
      <c r="Z65" s="18"/>
      <c r="AA65" s="19">
        <v>10</v>
      </c>
      <c r="AB65" s="19">
        <v>15</v>
      </c>
      <c r="AC65" s="19"/>
      <c r="AD65" s="19">
        <v>4</v>
      </c>
      <c r="AE65" s="70">
        <v>25</v>
      </c>
      <c r="AF65" s="70">
        <v>100</v>
      </c>
      <c r="AG65" s="36">
        <v>4</v>
      </c>
    </row>
    <row r="66" spans="1:33" ht="15.75" x14ac:dyDescent="0.25">
      <c r="A66" s="28">
        <v>12</v>
      </c>
      <c r="B66" s="72" t="s">
        <v>134</v>
      </c>
      <c r="C66" s="89" t="s">
        <v>135</v>
      </c>
      <c r="D66" s="60"/>
      <c r="E66" s="60">
        <v>6</v>
      </c>
      <c r="F66" s="60"/>
      <c r="G66" s="14"/>
      <c r="H66" s="14"/>
      <c r="I66" s="14"/>
      <c r="J66" s="14"/>
      <c r="K66" s="62"/>
      <c r="L66" s="62"/>
      <c r="M66" s="62"/>
      <c r="N66" s="62"/>
      <c r="O66" s="16"/>
      <c r="P66" s="16"/>
      <c r="Q66" s="16"/>
      <c r="R66" s="16"/>
      <c r="S66" s="17"/>
      <c r="T66" s="17"/>
      <c r="U66" s="17"/>
      <c r="V66" s="17"/>
      <c r="W66" s="18"/>
      <c r="X66" s="18"/>
      <c r="Y66" s="18"/>
      <c r="Z66" s="18"/>
      <c r="AA66" s="19">
        <v>10</v>
      </c>
      <c r="AB66" s="19">
        <v>10</v>
      </c>
      <c r="AC66" s="19"/>
      <c r="AD66" s="19">
        <v>2</v>
      </c>
      <c r="AE66" s="60">
        <f t="shared" si="11"/>
        <v>20</v>
      </c>
      <c r="AF66" s="60">
        <f t="shared" si="10"/>
        <v>50</v>
      </c>
      <c r="AG66" s="36">
        <f t="shared" si="12"/>
        <v>2</v>
      </c>
    </row>
    <row r="67" spans="1:33" ht="15.75" x14ac:dyDescent="0.25">
      <c r="A67" s="28">
        <v>13</v>
      </c>
      <c r="B67" s="205" t="s">
        <v>118</v>
      </c>
      <c r="C67" s="89" t="s">
        <v>119</v>
      </c>
      <c r="D67" s="60"/>
      <c r="E67" s="60">
        <v>6</v>
      </c>
      <c r="F67" s="60"/>
      <c r="G67" s="14"/>
      <c r="H67" s="14"/>
      <c r="I67" s="14"/>
      <c r="J67" s="14"/>
      <c r="K67" s="62"/>
      <c r="L67" s="62"/>
      <c r="M67" s="62"/>
      <c r="N67" s="62"/>
      <c r="O67" s="16"/>
      <c r="P67" s="16"/>
      <c r="Q67" s="16"/>
      <c r="R67" s="16"/>
      <c r="S67" s="17"/>
      <c r="T67" s="17"/>
      <c r="U67" s="17"/>
      <c r="V67" s="17"/>
      <c r="W67" s="18"/>
      <c r="X67" s="18"/>
      <c r="Y67" s="18"/>
      <c r="Z67" s="18"/>
      <c r="AA67" s="19">
        <v>15</v>
      </c>
      <c r="AB67" s="19">
        <v>15</v>
      </c>
      <c r="AC67" s="19"/>
      <c r="AD67" s="19">
        <v>3</v>
      </c>
      <c r="AE67" s="60">
        <f t="shared" si="11"/>
        <v>30</v>
      </c>
      <c r="AF67" s="60">
        <f t="shared" si="10"/>
        <v>75</v>
      </c>
      <c r="AG67" s="36">
        <f t="shared" si="12"/>
        <v>3</v>
      </c>
    </row>
    <row r="68" spans="1:33" ht="15.75" x14ac:dyDescent="0.25">
      <c r="A68" s="28">
        <v>14</v>
      </c>
      <c r="B68" s="206" t="s">
        <v>88</v>
      </c>
      <c r="C68" s="89" t="s">
        <v>120</v>
      </c>
      <c r="D68" s="78"/>
      <c r="E68" s="78">
        <v>6</v>
      </c>
      <c r="F68" s="78"/>
      <c r="G68" s="14"/>
      <c r="H68" s="14"/>
      <c r="I68" s="14"/>
      <c r="J68" s="14"/>
      <c r="K68" s="79"/>
      <c r="L68" s="79"/>
      <c r="M68" s="79"/>
      <c r="N68" s="79"/>
      <c r="O68" s="16"/>
      <c r="P68" s="16"/>
      <c r="Q68" s="16"/>
      <c r="R68" s="16"/>
      <c r="S68" s="17"/>
      <c r="T68" s="17"/>
      <c r="U68" s="17"/>
      <c r="V68" s="17"/>
      <c r="W68" s="18"/>
      <c r="X68" s="18"/>
      <c r="Y68" s="18"/>
      <c r="Z68" s="18"/>
      <c r="AA68" s="19">
        <v>15</v>
      </c>
      <c r="AB68" s="19">
        <v>15</v>
      </c>
      <c r="AC68" s="19"/>
      <c r="AD68" s="19">
        <v>3</v>
      </c>
      <c r="AE68" s="78">
        <v>30</v>
      </c>
      <c r="AF68" s="78">
        <v>75</v>
      </c>
      <c r="AG68" s="36">
        <v>3</v>
      </c>
    </row>
    <row r="69" spans="1:33" ht="15.75" x14ac:dyDescent="0.25">
      <c r="A69" s="28">
        <v>15</v>
      </c>
      <c r="B69" s="207" t="s">
        <v>122</v>
      </c>
      <c r="C69" s="89" t="s">
        <v>121</v>
      </c>
      <c r="D69" s="60"/>
      <c r="E69" s="60">
        <v>6</v>
      </c>
      <c r="F69" s="60"/>
      <c r="G69" s="14"/>
      <c r="H69" s="14"/>
      <c r="I69" s="14"/>
      <c r="J69" s="14"/>
      <c r="K69" s="62"/>
      <c r="L69" s="62"/>
      <c r="M69" s="62"/>
      <c r="N69" s="62"/>
      <c r="O69" s="16"/>
      <c r="P69" s="16"/>
      <c r="Q69" s="16"/>
      <c r="R69" s="16"/>
      <c r="S69" s="17"/>
      <c r="T69" s="17"/>
      <c r="U69" s="17"/>
      <c r="V69" s="17"/>
      <c r="W69" s="18"/>
      <c r="X69" s="18"/>
      <c r="Y69" s="18"/>
      <c r="Z69" s="18"/>
      <c r="AA69" s="19">
        <v>15</v>
      </c>
      <c r="AB69" s="19">
        <v>15</v>
      </c>
      <c r="AC69" s="19"/>
      <c r="AD69" s="19">
        <v>4</v>
      </c>
      <c r="AE69" s="60">
        <f t="shared" si="11"/>
        <v>30</v>
      </c>
      <c r="AF69" s="60">
        <f t="shared" si="10"/>
        <v>100</v>
      </c>
      <c r="AG69" s="36">
        <f t="shared" si="12"/>
        <v>4</v>
      </c>
    </row>
    <row r="70" spans="1:33" ht="15.75" x14ac:dyDescent="0.25">
      <c r="A70" s="165" t="s">
        <v>38</v>
      </c>
      <c r="B70" s="166"/>
      <c r="C70" s="60"/>
      <c r="D70" s="60"/>
      <c r="E70" s="60"/>
      <c r="F70" s="60"/>
      <c r="G70" s="30">
        <f t="shared" ref="G70:AG70" si="13">SUM(G55:G69)</f>
        <v>0</v>
      </c>
      <c r="H70" s="30">
        <f t="shared" si="13"/>
        <v>0</v>
      </c>
      <c r="I70" s="30">
        <f t="shared" si="13"/>
        <v>0</v>
      </c>
      <c r="J70" s="30">
        <f t="shared" si="13"/>
        <v>0</v>
      </c>
      <c r="K70" s="30">
        <f t="shared" si="13"/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30">
        <f t="shared" si="13"/>
        <v>0</v>
      </c>
      <c r="R70" s="30">
        <f t="shared" si="13"/>
        <v>0</v>
      </c>
      <c r="S70" s="30">
        <f t="shared" si="13"/>
        <v>25</v>
      </c>
      <c r="T70" s="30">
        <f t="shared" si="13"/>
        <v>65</v>
      </c>
      <c r="U70" s="30">
        <f t="shared" si="13"/>
        <v>0</v>
      </c>
      <c r="V70" s="30">
        <f t="shared" si="13"/>
        <v>10</v>
      </c>
      <c r="W70" s="30">
        <f t="shared" si="13"/>
        <v>60</v>
      </c>
      <c r="X70" s="30">
        <f t="shared" si="13"/>
        <v>70</v>
      </c>
      <c r="Y70" s="30">
        <f t="shared" si="13"/>
        <v>0</v>
      </c>
      <c r="Z70" s="30">
        <f t="shared" si="13"/>
        <v>16</v>
      </c>
      <c r="AA70" s="30">
        <f t="shared" si="13"/>
        <v>90</v>
      </c>
      <c r="AB70" s="30">
        <f t="shared" si="13"/>
        <v>120</v>
      </c>
      <c r="AC70" s="30">
        <f t="shared" si="13"/>
        <v>0</v>
      </c>
      <c r="AD70" s="30">
        <f t="shared" si="13"/>
        <v>26</v>
      </c>
      <c r="AE70" s="30">
        <v>430</v>
      </c>
      <c r="AF70" s="30">
        <f t="shared" si="13"/>
        <v>1300</v>
      </c>
      <c r="AG70" s="30">
        <f t="shared" si="13"/>
        <v>52</v>
      </c>
    </row>
    <row r="71" spans="1:33" ht="15.75" x14ac:dyDescent="0.25">
      <c r="A71" s="169" t="s">
        <v>72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</row>
    <row r="72" spans="1:33" ht="15.75" x14ac:dyDescent="0.25">
      <c r="A72" s="28">
        <v>1</v>
      </c>
      <c r="B72" s="194" t="s">
        <v>43</v>
      </c>
      <c r="C72" s="89" t="s">
        <v>136</v>
      </c>
      <c r="D72" s="60"/>
      <c r="E72" s="60">
        <v>4</v>
      </c>
      <c r="F72" s="60"/>
      <c r="G72" s="14"/>
      <c r="H72" s="14"/>
      <c r="I72" s="14"/>
      <c r="J72" s="14"/>
      <c r="K72" s="62"/>
      <c r="L72" s="62"/>
      <c r="M72" s="62"/>
      <c r="N72" s="62"/>
      <c r="O72" s="16"/>
      <c r="P72" s="16"/>
      <c r="Q72" s="16"/>
      <c r="R72" s="16"/>
      <c r="S72" s="17">
        <v>10</v>
      </c>
      <c r="T72" s="17">
        <v>10</v>
      </c>
      <c r="U72" s="17"/>
      <c r="V72" s="17">
        <v>2</v>
      </c>
      <c r="W72" s="18"/>
      <c r="X72" s="18"/>
      <c r="Y72" s="18"/>
      <c r="Z72" s="18"/>
      <c r="AA72" s="19"/>
      <c r="AB72" s="19"/>
      <c r="AC72" s="19"/>
      <c r="AD72" s="19"/>
      <c r="AE72" s="60">
        <f>SUM(G72:I72,K72:M72,O72:Q72,S72:U72,W72:Y72,AA72:AC72)</f>
        <v>20</v>
      </c>
      <c r="AF72" s="60">
        <f t="shared" ref="AF72:AF86" si="14">25*AG72</f>
        <v>50</v>
      </c>
      <c r="AG72" s="36">
        <f>SUM(J72,N72,R72,V72,Z72,AD72)</f>
        <v>2</v>
      </c>
    </row>
    <row r="73" spans="1:33" ht="15.75" x14ac:dyDescent="0.25">
      <c r="A73" s="28">
        <v>2</v>
      </c>
      <c r="B73" s="208" t="s">
        <v>90</v>
      </c>
      <c r="C73" s="89" t="s">
        <v>109</v>
      </c>
      <c r="D73" s="60"/>
      <c r="E73" s="60">
        <v>4</v>
      </c>
      <c r="F73" s="60"/>
      <c r="G73" s="14"/>
      <c r="H73" s="14"/>
      <c r="I73" s="14"/>
      <c r="J73" s="14"/>
      <c r="K73" s="62"/>
      <c r="L73" s="62"/>
      <c r="M73" s="62"/>
      <c r="N73" s="62"/>
      <c r="O73" s="16"/>
      <c r="P73" s="16"/>
      <c r="Q73" s="16"/>
      <c r="R73" s="16"/>
      <c r="S73" s="17"/>
      <c r="T73" s="17">
        <v>15</v>
      </c>
      <c r="U73" s="17"/>
      <c r="V73" s="17">
        <v>2</v>
      </c>
      <c r="W73" s="18"/>
      <c r="X73" s="18"/>
      <c r="Y73" s="18"/>
      <c r="Z73" s="18"/>
      <c r="AA73" s="19"/>
      <c r="AB73" s="19"/>
      <c r="AC73" s="19"/>
      <c r="AD73" s="19"/>
      <c r="AE73" s="60">
        <f t="shared" ref="AE73:AE86" si="15">SUM(G73:I73,K73:M73,O73:Q73,S73:U73,W73:Y73,AA73:AC73)</f>
        <v>15</v>
      </c>
      <c r="AF73" s="60">
        <f t="shared" si="14"/>
        <v>50</v>
      </c>
      <c r="AG73" s="36">
        <f t="shared" ref="AG73:AG86" si="16">SUM(J73,N73,R73,V73,Z73,AD73)</f>
        <v>2</v>
      </c>
    </row>
    <row r="74" spans="1:33" ht="15.75" x14ac:dyDescent="0.25">
      <c r="A74" s="28">
        <v>3</v>
      </c>
      <c r="B74" s="194" t="s">
        <v>137</v>
      </c>
      <c r="C74" s="89" t="s">
        <v>138</v>
      </c>
      <c r="D74" s="60"/>
      <c r="E74" s="60">
        <v>4</v>
      </c>
      <c r="F74" s="60"/>
      <c r="G74" s="14"/>
      <c r="H74" s="14"/>
      <c r="I74" s="14"/>
      <c r="J74" s="14"/>
      <c r="K74" s="62"/>
      <c r="L74" s="62"/>
      <c r="M74" s="62"/>
      <c r="N74" s="62"/>
      <c r="O74" s="16"/>
      <c r="P74" s="16"/>
      <c r="Q74" s="16"/>
      <c r="R74" s="16"/>
      <c r="S74" s="17">
        <v>15</v>
      </c>
      <c r="T74" s="17">
        <v>10</v>
      </c>
      <c r="U74" s="17"/>
      <c r="V74" s="17">
        <v>3</v>
      </c>
      <c r="W74" s="18"/>
      <c r="X74" s="18"/>
      <c r="Y74" s="18"/>
      <c r="Z74" s="18"/>
      <c r="AA74" s="19"/>
      <c r="AB74" s="19"/>
      <c r="AC74" s="19"/>
      <c r="AD74" s="19"/>
      <c r="AE74" s="60">
        <f t="shared" si="15"/>
        <v>25</v>
      </c>
      <c r="AF74" s="60">
        <f t="shared" si="14"/>
        <v>75</v>
      </c>
      <c r="AG74" s="36">
        <f t="shared" si="16"/>
        <v>3</v>
      </c>
    </row>
    <row r="75" spans="1:33" ht="15.75" x14ac:dyDescent="0.25">
      <c r="A75" s="28">
        <v>4</v>
      </c>
      <c r="B75" s="12" t="s">
        <v>130</v>
      </c>
      <c r="C75" s="89" t="s">
        <v>110</v>
      </c>
      <c r="D75" s="13">
        <v>6</v>
      </c>
      <c r="E75" s="13" t="s">
        <v>48</v>
      </c>
      <c r="F75" s="13"/>
      <c r="G75" s="14"/>
      <c r="H75" s="14"/>
      <c r="I75" s="14"/>
      <c r="J75" s="14"/>
      <c r="K75" s="62"/>
      <c r="L75" s="62"/>
      <c r="M75" s="62"/>
      <c r="N75" s="62"/>
      <c r="O75" s="16"/>
      <c r="P75" s="16"/>
      <c r="Q75" s="16"/>
      <c r="R75" s="16"/>
      <c r="S75" s="17"/>
      <c r="T75" s="17">
        <v>30</v>
      </c>
      <c r="U75" s="17"/>
      <c r="V75" s="17">
        <v>3</v>
      </c>
      <c r="W75" s="18"/>
      <c r="X75" s="18">
        <v>30</v>
      </c>
      <c r="Y75" s="18"/>
      <c r="Z75" s="18">
        <v>3</v>
      </c>
      <c r="AA75" s="19"/>
      <c r="AB75" s="19">
        <v>30</v>
      </c>
      <c r="AC75" s="19"/>
      <c r="AD75" s="19">
        <v>4</v>
      </c>
      <c r="AE75" s="60">
        <f>SUM(G75:I75,K75:M75,O75:Q75,S75:U75,W75:Y75,AA75:AC75)</f>
        <v>90</v>
      </c>
      <c r="AF75" s="60">
        <v>250</v>
      </c>
      <c r="AG75" s="36">
        <f>SUM(J75,N75,R75,V75,Z75,AD75)</f>
        <v>10</v>
      </c>
    </row>
    <row r="76" spans="1:33" ht="15.75" x14ac:dyDescent="0.25">
      <c r="A76" s="28">
        <v>5</v>
      </c>
      <c r="B76" s="194" t="s">
        <v>47</v>
      </c>
      <c r="C76" s="89" t="s">
        <v>123</v>
      </c>
      <c r="D76" s="60"/>
      <c r="E76" s="60">
        <v>5</v>
      </c>
      <c r="F76" s="60"/>
      <c r="G76" s="14"/>
      <c r="H76" s="14"/>
      <c r="I76" s="14"/>
      <c r="J76" s="14"/>
      <c r="K76" s="62"/>
      <c r="L76" s="62"/>
      <c r="M76" s="62"/>
      <c r="N76" s="62"/>
      <c r="O76" s="16"/>
      <c r="P76" s="16"/>
      <c r="Q76" s="16"/>
      <c r="R76" s="16"/>
      <c r="S76" s="17"/>
      <c r="T76" s="17"/>
      <c r="U76" s="17"/>
      <c r="V76" s="17"/>
      <c r="W76" s="18">
        <v>15</v>
      </c>
      <c r="X76" s="18">
        <v>10</v>
      </c>
      <c r="Y76" s="18"/>
      <c r="Z76" s="18">
        <v>3</v>
      </c>
      <c r="AA76" s="19"/>
      <c r="AB76" s="19"/>
      <c r="AC76" s="19"/>
      <c r="AD76" s="19"/>
      <c r="AE76" s="60">
        <f t="shared" si="15"/>
        <v>25</v>
      </c>
      <c r="AF76" s="60">
        <f t="shared" si="14"/>
        <v>75</v>
      </c>
      <c r="AG76" s="36">
        <f t="shared" si="16"/>
        <v>3</v>
      </c>
    </row>
    <row r="77" spans="1:33" ht="15.75" x14ac:dyDescent="0.25">
      <c r="A77" s="28">
        <v>6</v>
      </c>
      <c r="B77" s="209" t="s">
        <v>45</v>
      </c>
      <c r="C77" s="89" t="s">
        <v>139</v>
      </c>
      <c r="D77" s="60">
        <v>5</v>
      </c>
      <c r="E77" s="60">
        <v>5</v>
      </c>
      <c r="F77" s="60"/>
      <c r="G77" s="14"/>
      <c r="H77" s="14"/>
      <c r="I77" s="14"/>
      <c r="J77" s="14"/>
      <c r="K77" s="62"/>
      <c r="L77" s="62"/>
      <c r="M77" s="62"/>
      <c r="N77" s="62"/>
      <c r="O77" s="16"/>
      <c r="P77" s="16"/>
      <c r="Q77" s="16"/>
      <c r="R77" s="16"/>
      <c r="S77" s="17"/>
      <c r="T77" s="17"/>
      <c r="U77" s="17"/>
      <c r="V77" s="17"/>
      <c r="W77" s="18">
        <v>10</v>
      </c>
      <c r="X77" s="18">
        <v>15</v>
      </c>
      <c r="Y77" s="18"/>
      <c r="Z77" s="18">
        <v>3</v>
      </c>
      <c r="AA77" s="19"/>
      <c r="AB77" s="19"/>
      <c r="AC77" s="19"/>
      <c r="AD77" s="19"/>
      <c r="AE77" s="60">
        <f t="shared" si="15"/>
        <v>25</v>
      </c>
      <c r="AF77" s="60">
        <f t="shared" si="14"/>
        <v>75</v>
      </c>
      <c r="AG77" s="36">
        <f t="shared" si="16"/>
        <v>3</v>
      </c>
    </row>
    <row r="78" spans="1:33" ht="15.75" x14ac:dyDescent="0.25">
      <c r="A78" s="28">
        <v>7</v>
      </c>
      <c r="B78" s="201" t="s">
        <v>75</v>
      </c>
      <c r="C78" s="89" t="s">
        <v>140</v>
      </c>
      <c r="D78" s="60"/>
      <c r="E78" s="60">
        <v>5</v>
      </c>
      <c r="F78" s="60"/>
      <c r="G78" s="14"/>
      <c r="H78" s="14"/>
      <c r="I78" s="14"/>
      <c r="J78" s="14"/>
      <c r="K78" s="62"/>
      <c r="L78" s="62"/>
      <c r="M78" s="62"/>
      <c r="N78" s="62"/>
      <c r="O78" s="16"/>
      <c r="P78" s="16"/>
      <c r="Q78" s="16"/>
      <c r="R78" s="16"/>
      <c r="S78" s="17"/>
      <c r="T78" s="17"/>
      <c r="U78" s="17"/>
      <c r="V78" s="17"/>
      <c r="W78" s="18">
        <v>10</v>
      </c>
      <c r="X78" s="18">
        <v>15</v>
      </c>
      <c r="Y78" s="18"/>
      <c r="Z78" s="18">
        <v>3</v>
      </c>
      <c r="AA78" s="19"/>
      <c r="AB78" s="19"/>
      <c r="AC78" s="19"/>
      <c r="AD78" s="19"/>
      <c r="AE78" s="60">
        <f t="shared" si="15"/>
        <v>25</v>
      </c>
      <c r="AF78" s="60">
        <f t="shared" si="14"/>
        <v>75</v>
      </c>
      <c r="AG78" s="36">
        <f t="shared" si="16"/>
        <v>3</v>
      </c>
    </row>
    <row r="79" spans="1:33" ht="15.75" x14ac:dyDescent="0.25">
      <c r="A79" s="28">
        <v>8</v>
      </c>
      <c r="B79" s="194" t="s">
        <v>46</v>
      </c>
      <c r="C79" s="89" t="s">
        <v>141</v>
      </c>
      <c r="D79" s="60">
        <v>5</v>
      </c>
      <c r="E79" s="60">
        <v>5</v>
      </c>
      <c r="F79" s="60"/>
      <c r="G79" s="14"/>
      <c r="H79" s="14"/>
      <c r="I79" s="14"/>
      <c r="J79" s="14"/>
      <c r="K79" s="62"/>
      <c r="L79" s="62"/>
      <c r="M79" s="62"/>
      <c r="N79" s="62"/>
      <c r="O79" s="16"/>
      <c r="P79" s="16"/>
      <c r="Q79" s="16"/>
      <c r="R79" s="16"/>
      <c r="S79" s="17"/>
      <c r="T79" s="17"/>
      <c r="U79" s="17"/>
      <c r="V79" s="17"/>
      <c r="W79" s="18">
        <v>15</v>
      </c>
      <c r="X79" s="18">
        <v>15</v>
      </c>
      <c r="Y79" s="18"/>
      <c r="Z79" s="18">
        <v>4</v>
      </c>
      <c r="AA79" s="19"/>
      <c r="AB79" s="19"/>
      <c r="AC79" s="19"/>
      <c r="AD79" s="19"/>
      <c r="AE79" s="60">
        <f t="shared" si="15"/>
        <v>30</v>
      </c>
      <c r="AF79" s="60">
        <f t="shared" si="14"/>
        <v>100</v>
      </c>
      <c r="AG79" s="36">
        <f t="shared" si="16"/>
        <v>4</v>
      </c>
    </row>
    <row r="80" spans="1:33" ht="15.75" x14ac:dyDescent="0.25">
      <c r="A80" s="28">
        <v>9</v>
      </c>
      <c r="B80" s="210" t="s">
        <v>91</v>
      </c>
      <c r="C80" s="89" t="s">
        <v>142</v>
      </c>
      <c r="D80" s="60"/>
      <c r="E80" s="60">
        <v>6</v>
      </c>
      <c r="F80" s="60"/>
      <c r="G80" s="14"/>
      <c r="H80" s="14"/>
      <c r="I80" s="14"/>
      <c r="J80" s="14"/>
      <c r="K80" s="62"/>
      <c r="L80" s="62"/>
      <c r="M80" s="62"/>
      <c r="N80" s="62"/>
      <c r="O80" s="16"/>
      <c r="P80" s="16"/>
      <c r="Q80" s="16"/>
      <c r="R80" s="16"/>
      <c r="S80" s="17"/>
      <c r="T80" s="17"/>
      <c r="U80" s="17"/>
      <c r="V80" s="17"/>
      <c r="W80" s="18"/>
      <c r="X80" s="18"/>
      <c r="Y80" s="18"/>
      <c r="Z80" s="18"/>
      <c r="AA80" s="19">
        <v>10</v>
      </c>
      <c r="AB80" s="19">
        <v>10</v>
      </c>
      <c r="AC80" s="19"/>
      <c r="AD80" s="19">
        <v>2</v>
      </c>
      <c r="AE80" s="60">
        <f t="shared" si="15"/>
        <v>20</v>
      </c>
      <c r="AF80" s="60">
        <f t="shared" si="14"/>
        <v>50</v>
      </c>
      <c r="AG80" s="36">
        <f t="shared" si="16"/>
        <v>2</v>
      </c>
    </row>
    <row r="81" spans="1:33" ht="15.75" x14ac:dyDescent="0.25">
      <c r="A81" s="28">
        <v>10</v>
      </c>
      <c r="B81" s="204" t="s">
        <v>87</v>
      </c>
      <c r="C81" s="89" t="s">
        <v>143</v>
      </c>
      <c r="D81" s="60"/>
      <c r="E81" s="60">
        <v>6</v>
      </c>
      <c r="F81" s="60"/>
      <c r="G81" s="14"/>
      <c r="H81" s="14"/>
      <c r="I81" s="14"/>
      <c r="J81" s="14"/>
      <c r="K81" s="62"/>
      <c r="L81" s="62"/>
      <c r="M81" s="62"/>
      <c r="N81" s="62"/>
      <c r="O81" s="16"/>
      <c r="P81" s="16"/>
      <c r="Q81" s="16"/>
      <c r="R81" s="16"/>
      <c r="S81" s="17"/>
      <c r="T81" s="17"/>
      <c r="U81" s="17"/>
      <c r="V81" s="17"/>
      <c r="W81" s="18"/>
      <c r="X81" s="18"/>
      <c r="Y81" s="18"/>
      <c r="Z81" s="18"/>
      <c r="AA81" s="19">
        <v>10</v>
      </c>
      <c r="AB81" s="19">
        <v>15</v>
      </c>
      <c r="AC81" s="19"/>
      <c r="AD81" s="19">
        <v>4</v>
      </c>
      <c r="AE81" s="60">
        <f t="shared" si="15"/>
        <v>25</v>
      </c>
      <c r="AF81" s="60">
        <f t="shared" si="14"/>
        <v>100</v>
      </c>
      <c r="AG81" s="36">
        <f t="shared" si="16"/>
        <v>4</v>
      </c>
    </row>
    <row r="82" spans="1:33" ht="15.75" x14ac:dyDescent="0.25">
      <c r="A82" s="28">
        <v>11</v>
      </c>
      <c r="B82" s="12" t="s">
        <v>134</v>
      </c>
      <c r="C82" s="89" t="s">
        <v>144</v>
      </c>
      <c r="D82" s="60"/>
      <c r="E82" s="60">
        <v>6</v>
      </c>
      <c r="F82" s="60"/>
      <c r="G82" s="14"/>
      <c r="H82" s="14"/>
      <c r="I82" s="14"/>
      <c r="J82" s="14"/>
      <c r="K82" s="62"/>
      <c r="L82" s="62"/>
      <c r="M82" s="62"/>
      <c r="N82" s="62"/>
      <c r="O82" s="16"/>
      <c r="P82" s="16"/>
      <c r="Q82" s="16"/>
      <c r="R82" s="16"/>
      <c r="S82" s="17"/>
      <c r="T82" s="17"/>
      <c r="U82" s="17"/>
      <c r="V82" s="17"/>
      <c r="W82" s="18"/>
      <c r="X82" s="18"/>
      <c r="Y82" s="18"/>
      <c r="Z82" s="18"/>
      <c r="AA82" s="19">
        <v>10</v>
      </c>
      <c r="AB82" s="19">
        <v>15</v>
      </c>
      <c r="AC82" s="19"/>
      <c r="AD82" s="19">
        <v>2</v>
      </c>
      <c r="AE82" s="60">
        <f t="shared" si="15"/>
        <v>25</v>
      </c>
      <c r="AF82" s="60">
        <f t="shared" si="14"/>
        <v>50</v>
      </c>
      <c r="AG82" s="36">
        <v>2</v>
      </c>
    </row>
    <row r="83" spans="1:33" ht="15.75" x14ac:dyDescent="0.25">
      <c r="A83" s="28">
        <v>12</v>
      </c>
      <c r="B83" s="205" t="s">
        <v>145</v>
      </c>
      <c r="C83" s="89" t="s">
        <v>146</v>
      </c>
      <c r="D83" s="60"/>
      <c r="E83" s="60">
        <v>6</v>
      </c>
      <c r="F83" s="60"/>
      <c r="G83" s="14"/>
      <c r="H83" s="14"/>
      <c r="I83" s="14"/>
      <c r="J83" s="14"/>
      <c r="K83" s="62"/>
      <c r="L83" s="62"/>
      <c r="M83" s="62"/>
      <c r="N83" s="62"/>
      <c r="O83" s="16"/>
      <c r="P83" s="16"/>
      <c r="Q83" s="16"/>
      <c r="R83" s="16"/>
      <c r="S83" s="17"/>
      <c r="T83" s="17"/>
      <c r="U83" s="17"/>
      <c r="V83" s="17"/>
      <c r="W83" s="18"/>
      <c r="X83" s="18"/>
      <c r="Y83" s="18"/>
      <c r="Z83" s="18"/>
      <c r="AA83" s="19">
        <v>15</v>
      </c>
      <c r="AB83" s="19">
        <v>15</v>
      </c>
      <c r="AC83" s="19"/>
      <c r="AD83" s="19">
        <v>3</v>
      </c>
      <c r="AE83" s="60">
        <f>SUM(G83:I83,K83:M83,O83:Q83,S83:U83,W83:Y83,AA83:AC83)</f>
        <v>30</v>
      </c>
      <c r="AF83" s="60">
        <f>25*AG83</f>
        <v>75</v>
      </c>
      <c r="AG83" s="36">
        <f>SUM(J83,N83,R83,V83,Z83,AD83)</f>
        <v>3</v>
      </c>
    </row>
    <row r="84" spans="1:33" ht="15.75" x14ac:dyDescent="0.25">
      <c r="A84" s="28">
        <v>13</v>
      </c>
      <c r="B84" s="211" t="s">
        <v>183</v>
      </c>
      <c r="C84" s="89" t="s">
        <v>184</v>
      </c>
      <c r="D84" s="60"/>
      <c r="E84" s="60">
        <v>6</v>
      </c>
      <c r="F84" s="60"/>
      <c r="G84" s="14"/>
      <c r="H84" s="14"/>
      <c r="I84" s="14"/>
      <c r="J84" s="14"/>
      <c r="K84" s="62"/>
      <c r="L84" s="62"/>
      <c r="M84" s="62"/>
      <c r="N84" s="62"/>
      <c r="O84" s="16"/>
      <c r="P84" s="16"/>
      <c r="Q84" s="16"/>
      <c r="R84" s="16"/>
      <c r="S84" s="17"/>
      <c r="T84" s="17"/>
      <c r="U84" s="17"/>
      <c r="V84" s="17"/>
      <c r="W84" s="18"/>
      <c r="X84" s="18"/>
      <c r="Y84" s="18"/>
      <c r="Z84" s="18"/>
      <c r="AA84" s="19">
        <v>15</v>
      </c>
      <c r="AB84" s="19">
        <v>15</v>
      </c>
      <c r="AC84" s="19"/>
      <c r="AD84" s="19">
        <v>4</v>
      </c>
      <c r="AE84" s="60">
        <f>SUM(G84:I84,K84:M84,O84:Q84,S84:U84,W84:Y84,AA84:AC84)</f>
        <v>30</v>
      </c>
      <c r="AF84" s="60">
        <f>25*AG84</f>
        <v>100</v>
      </c>
      <c r="AG84" s="36">
        <f>SUM(J84,N84,R84,V84,Z84,AD84)</f>
        <v>4</v>
      </c>
    </row>
    <row r="85" spans="1:33" ht="15.75" x14ac:dyDescent="0.25">
      <c r="A85" s="28">
        <v>14</v>
      </c>
      <c r="B85" s="194" t="s">
        <v>49</v>
      </c>
      <c r="C85" s="89" t="s">
        <v>147</v>
      </c>
      <c r="D85" s="60"/>
      <c r="E85" s="60">
        <v>6</v>
      </c>
      <c r="F85" s="60"/>
      <c r="G85" s="14"/>
      <c r="H85" s="14"/>
      <c r="I85" s="14"/>
      <c r="J85" s="14"/>
      <c r="K85" s="62"/>
      <c r="L85" s="62"/>
      <c r="M85" s="62"/>
      <c r="N85" s="62"/>
      <c r="O85" s="16"/>
      <c r="P85" s="16"/>
      <c r="Q85" s="16"/>
      <c r="R85" s="16"/>
      <c r="S85" s="17"/>
      <c r="T85" s="17"/>
      <c r="U85" s="17"/>
      <c r="V85" s="17"/>
      <c r="W85" s="18"/>
      <c r="X85" s="18"/>
      <c r="Y85" s="18"/>
      <c r="Z85" s="18"/>
      <c r="AA85" s="19">
        <v>10</v>
      </c>
      <c r="AB85" s="19">
        <v>15</v>
      </c>
      <c r="AC85" s="19"/>
      <c r="AD85" s="19">
        <v>3</v>
      </c>
      <c r="AE85" s="60">
        <f t="shared" si="15"/>
        <v>25</v>
      </c>
      <c r="AF85" s="60">
        <f t="shared" si="14"/>
        <v>75</v>
      </c>
      <c r="AG85" s="36">
        <f t="shared" si="16"/>
        <v>3</v>
      </c>
    </row>
    <row r="86" spans="1:33" ht="15.75" x14ac:dyDescent="0.25">
      <c r="A86" s="28">
        <v>15</v>
      </c>
      <c r="B86" s="194" t="s">
        <v>50</v>
      </c>
      <c r="C86" s="89" t="s">
        <v>148</v>
      </c>
      <c r="D86" s="13">
        <v>6</v>
      </c>
      <c r="E86" s="13">
        <v>6</v>
      </c>
      <c r="F86" s="13"/>
      <c r="G86" s="14"/>
      <c r="H86" s="14"/>
      <c r="I86" s="14"/>
      <c r="J86" s="14"/>
      <c r="K86" s="62"/>
      <c r="L86" s="62"/>
      <c r="M86" s="62"/>
      <c r="N86" s="62"/>
      <c r="O86" s="16"/>
      <c r="P86" s="16"/>
      <c r="Q86" s="16"/>
      <c r="R86" s="16"/>
      <c r="S86" s="17"/>
      <c r="T86" s="17"/>
      <c r="U86" s="17"/>
      <c r="V86" s="17"/>
      <c r="W86" s="18"/>
      <c r="X86" s="18"/>
      <c r="Y86" s="18"/>
      <c r="Z86" s="18"/>
      <c r="AA86" s="19">
        <v>15</v>
      </c>
      <c r="AB86" s="19">
        <v>15</v>
      </c>
      <c r="AC86" s="19"/>
      <c r="AD86" s="19">
        <v>4</v>
      </c>
      <c r="AE86" s="60">
        <f t="shared" si="15"/>
        <v>30</v>
      </c>
      <c r="AF86" s="60">
        <f t="shared" si="14"/>
        <v>100</v>
      </c>
      <c r="AG86" s="36">
        <f t="shared" si="16"/>
        <v>4</v>
      </c>
    </row>
    <row r="87" spans="1:33" ht="15.75" x14ac:dyDescent="0.25">
      <c r="A87" s="165" t="s">
        <v>38</v>
      </c>
      <c r="B87" s="166"/>
      <c r="C87" s="60"/>
      <c r="D87" s="60"/>
      <c r="E87" s="60"/>
      <c r="F87" s="60"/>
      <c r="G87" s="30">
        <f>SUM(G72:G86)</f>
        <v>0</v>
      </c>
      <c r="H87" s="30">
        <f t="shared" ref="H87:AD87" si="17">SUM(H72:H86)</f>
        <v>0</v>
      </c>
      <c r="I87" s="30">
        <f t="shared" si="17"/>
        <v>0</v>
      </c>
      <c r="J87" s="30">
        <f t="shared" si="17"/>
        <v>0</v>
      </c>
      <c r="K87" s="30">
        <f t="shared" si="17"/>
        <v>0</v>
      </c>
      <c r="L87" s="30">
        <f t="shared" si="17"/>
        <v>0</v>
      </c>
      <c r="M87" s="30">
        <f t="shared" si="17"/>
        <v>0</v>
      </c>
      <c r="N87" s="30">
        <f t="shared" si="17"/>
        <v>0</v>
      </c>
      <c r="O87" s="30">
        <f t="shared" si="17"/>
        <v>0</v>
      </c>
      <c r="P87" s="30">
        <f t="shared" si="17"/>
        <v>0</v>
      </c>
      <c r="Q87" s="30">
        <f t="shared" si="17"/>
        <v>0</v>
      </c>
      <c r="R87" s="30">
        <f t="shared" si="17"/>
        <v>0</v>
      </c>
      <c r="S87" s="30">
        <f t="shared" si="17"/>
        <v>25</v>
      </c>
      <c r="T87" s="30">
        <v>65</v>
      </c>
      <c r="U87" s="30">
        <f t="shared" si="17"/>
        <v>0</v>
      </c>
      <c r="V87" s="30">
        <f t="shared" si="17"/>
        <v>10</v>
      </c>
      <c r="W87" s="30">
        <f t="shared" si="17"/>
        <v>50</v>
      </c>
      <c r="X87" s="30">
        <f t="shared" si="17"/>
        <v>85</v>
      </c>
      <c r="Y87" s="30">
        <f t="shared" si="17"/>
        <v>0</v>
      </c>
      <c r="Z87" s="30">
        <f t="shared" si="17"/>
        <v>16</v>
      </c>
      <c r="AA87" s="30">
        <f t="shared" si="17"/>
        <v>85</v>
      </c>
      <c r="AB87" s="30">
        <v>120</v>
      </c>
      <c r="AC87" s="30">
        <f t="shared" si="17"/>
        <v>0</v>
      </c>
      <c r="AD87" s="30">
        <f t="shared" si="17"/>
        <v>26</v>
      </c>
      <c r="AE87" s="30">
        <v>430</v>
      </c>
      <c r="AF87" s="30">
        <f>SUM(AF72:AF86)</f>
        <v>1300</v>
      </c>
      <c r="AG87" s="30">
        <f>SUM(AG72:AG86)</f>
        <v>52</v>
      </c>
    </row>
    <row r="88" spans="1:33" ht="15.75" x14ac:dyDescent="0.25">
      <c r="A88" s="169" t="s">
        <v>66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</row>
    <row r="89" spans="1:33" ht="15.75" x14ac:dyDescent="0.25">
      <c r="A89" s="28">
        <v>1</v>
      </c>
      <c r="B89" s="12" t="str">
        <f>'[2]BN I, ST'!$B$90</f>
        <v>Bezpieczeństwo ekologiczne /Organizacje proobronne</v>
      </c>
      <c r="C89" s="89" t="str">
        <f>'[2]BN I, ST'!$C$90</f>
        <v>1032.7.BN1.D14.BEKOL/ 1032.7.BN1.D14.OP</v>
      </c>
      <c r="D89" s="13"/>
      <c r="E89" s="13">
        <v>2</v>
      </c>
      <c r="F89" s="13"/>
      <c r="G89" s="14"/>
      <c r="H89" s="14"/>
      <c r="I89" s="14"/>
      <c r="J89" s="14"/>
      <c r="K89" s="62">
        <v>15</v>
      </c>
      <c r="L89" s="62"/>
      <c r="M89" s="62"/>
      <c r="N89" s="62">
        <v>2</v>
      </c>
      <c r="O89" s="16"/>
      <c r="P89" s="16"/>
      <c r="Q89" s="16"/>
      <c r="R89" s="16"/>
      <c r="S89" s="17"/>
      <c r="T89" s="17"/>
      <c r="U89" s="17"/>
      <c r="V89" s="17"/>
      <c r="W89" s="18"/>
      <c r="X89" s="18"/>
      <c r="Y89" s="18"/>
      <c r="Z89" s="18"/>
      <c r="AA89" s="19"/>
      <c r="AB89" s="19"/>
      <c r="AC89" s="19"/>
      <c r="AD89" s="19"/>
      <c r="AE89" s="60">
        <f>SUM(G89:I89,K89:M89,O89:Q89,S89:U89,W89:Y89,AA89:AC89)</f>
        <v>15</v>
      </c>
      <c r="AF89" s="60">
        <f>25*AG89</f>
        <v>50</v>
      </c>
      <c r="AG89" s="60">
        <f>SUM(J89,N89,R89,V89,Z89,AD89)</f>
        <v>2</v>
      </c>
    </row>
    <row r="90" spans="1:33" ht="15.75" x14ac:dyDescent="0.25">
      <c r="A90" s="28">
        <v>2</v>
      </c>
      <c r="B90" s="12" t="s">
        <v>64</v>
      </c>
      <c r="C90" s="89" t="s">
        <v>124</v>
      </c>
      <c r="D90" s="13"/>
      <c r="E90" s="13">
        <v>2</v>
      </c>
      <c r="F90" s="13"/>
      <c r="G90" s="14"/>
      <c r="H90" s="14"/>
      <c r="I90" s="14"/>
      <c r="J90" s="14"/>
      <c r="K90" s="62">
        <v>15</v>
      </c>
      <c r="L90" s="62"/>
      <c r="M90" s="62"/>
      <c r="N90" s="62">
        <v>2</v>
      </c>
      <c r="O90" s="16"/>
      <c r="P90" s="16"/>
      <c r="Q90" s="16"/>
      <c r="R90" s="16"/>
      <c r="S90" s="17"/>
      <c r="T90" s="17"/>
      <c r="U90" s="17"/>
      <c r="V90" s="17"/>
      <c r="W90" s="18"/>
      <c r="X90" s="18"/>
      <c r="Y90" s="18"/>
      <c r="Z90" s="18"/>
      <c r="AA90" s="19"/>
      <c r="AB90" s="19"/>
      <c r="AC90" s="19"/>
      <c r="AD90" s="19"/>
      <c r="AE90" s="60">
        <f>SUM(G90:I90,K90:M90,O90:Q90,S90:U90,W90:Y90,AA90:AC90)</f>
        <v>15</v>
      </c>
      <c r="AF90" s="60">
        <f>25*AG90</f>
        <v>50</v>
      </c>
      <c r="AG90" s="60">
        <f>SUM(J90,N90,R90,V90,Z90,AD90)</f>
        <v>2</v>
      </c>
    </row>
    <row r="91" spans="1:33" ht="15.75" x14ac:dyDescent="0.25">
      <c r="A91" s="165" t="s">
        <v>51</v>
      </c>
      <c r="B91" s="166"/>
      <c r="C91" s="60"/>
      <c r="D91" s="60"/>
      <c r="E91" s="60"/>
      <c r="F91" s="60"/>
      <c r="G91" s="30">
        <f>SUM(G89:G90)</f>
        <v>0</v>
      </c>
      <c r="H91" s="30">
        <f>SUM(H89:H90)</f>
        <v>0</v>
      </c>
      <c r="I91" s="30">
        <f>SUM(I89:I90)</f>
        <v>0</v>
      </c>
      <c r="J91" s="30">
        <f>SUM(J89:J90)</f>
        <v>0</v>
      </c>
      <c r="K91" s="30">
        <v>30</v>
      </c>
      <c r="L91" s="30">
        <f>SUM(L89:L90)</f>
        <v>0</v>
      </c>
      <c r="M91" s="30">
        <f>SUM(M89:M90)</f>
        <v>0</v>
      </c>
      <c r="N91" s="30">
        <v>4</v>
      </c>
      <c r="O91" s="30">
        <f t="shared" ref="O91:AG91" si="18">SUM(O89:O90)</f>
        <v>0</v>
      </c>
      <c r="P91" s="30">
        <f t="shared" si="18"/>
        <v>0</v>
      </c>
      <c r="Q91" s="30">
        <f t="shared" si="18"/>
        <v>0</v>
      </c>
      <c r="R91" s="30">
        <f t="shared" si="18"/>
        <v>0</v>
      </c>
      <c r="S91" s="30">
        <f t="shared" si="18"/>
        <v>0</v>
      </c>
      <c r="T91" s="30">
        <f t="shared" si="18"/>
        <v>0</v>
      </c>
      <c r="U91" s="30">
        <f t="shared" si="18"/>
        <v>0</v>
      </c>
      <c r="V91" s="30">
        <f t="shared" si="18"/>
        <v>0</v>
      </c>
      <c r="W91" s="30">
        <f t="shared" si="18"/>
        <v>0</v>
      </c>
      <c r="X91" s="30">
        <f t="shared" si="18"/>
        <v>0</v>
      </c>
      <c r="Y91" s="30">
        <f t="shared" si="18"/>
        <v>0</v>
      </c>
      <c r="Z91" s="30">
        <f t="shared" si="18"/>
        <v>0</v>
      </c>
      <c r="AA91" s="30">
        <f t="shared" si="18"/>
        <v>0</v>
      </c>
      <c r="AB91" s="30">
        <f t="shared" si="18"/>
        <v>0</v>
      </c>
      <c r="AC91" s="30">
        <f t="shared" si="18"/>
        <v>0</v>
      </c>
      <c r="AD91" s="30">
        <f t="shared" si="18"/>
        <v>0</v>
      </c>
      <c r="AE91" s="30">
        <f t="shared" si="18"/>
        <v>30</v>
      </c>
      <c r="AF91" s="30">
        <f t="shared" si="18"/>
        <v>100</v>
      </c>
      <c r="AG91" s="30">
        <f t="shared" si="18"/>
        <v>4</v>
      </c>
    </row>
    <row r="92" spans="1:33" ht="15.75" x14ac:dyDescent="0.25">
      <c r="A92" s="169" t="s">
        <v>86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</row>
    <row r="93" spans="1:33" ht="15.75" x14ac:dyDescent="0.25">
      <c r="A93" s="28">
        <v>1</v>
      </c>
      <c r="B93" s="81" t="str">
        <f>'[2]BN I, ST'!$B$94</f>
        <v>Historia wojskowosci/ Podstawy ekonomiki bezpieczeństwa</v>
      </c>
      <c r="C93" s="89" t="str">
        <f>'[2]BN I, ST'!$C$94</f>
        <v>1032.7.BN1.D16/1032.7.BN1.D16.PEB</v>
      </c>
      <c r="D93" s="13"/>
      <c r="E93" s="13">
        <v>3</v>
      </c>
      <c r="F93" s="13"/>
      <c r="G93" s="14"/>
      <c r="H93" s="14"/>
      <c r="I93" s="14"/>
      <c r="J93" s="14"/>
      <c r="K93" s="62"/>
      <c r="L93" s="62"/>
      <c r="M93" s="62"/>
      <c r="N93" s="62"/>
      <c r="O93" s="16">
        <v>15</v>
      </c>
      <c r="P93" s="16"/>
      <c r="Q93" s="16"/>
      <c r="R93" s="16">
        <v>2</v>
      </c>
      <c r="S93" s="17"/>
      <c r="T93" s="17"/>
      <c r="U93" s="17"/>
      <c r="V93" s="17"/>
      <c r="W93" s="18"/>
      <c r="X93" s="18"/>
      <c r="Y93" s="18"/>
      <c r="Z93" s="18"/>
      <c r="AA93" s="19"/>
      <c r="AB93" s="19"/>
      <c r="AC93" s="19"/>
      <c r="AD93" s="19"/>
      <c r="AE93" s="60">
        <f>SUM(G93:I93,K93:M93,O93:Q93,S93:U93,W93:Y93,AA93:AC93)</f>
        <v>15</v>
      </c>
      <c r="AF93" s="60">
        <f>25*AG93</f>
        <v>50</v>
      </c>
      <c r="AG93" s="60">
        <f>SUM(J93,N93,R93,V93,Z93,AD93)</f>
        <v>2</v>
      </c>
    </row>
    <row r="94" spans="1:33" ht="15.75" x14ac:dyDescent="0.25">
      <c r="A94" s="28">
        <v>2</v>
      </c>
      <c r="B94" s="12" t="s">
        <v>65</v>
      </c>
      <c r="C94" s="89" t="s">
        <v>125</v>
      </c>
      <c r="D94" s="13"/>
      <c r="E94" s="13">
        <v>3</v>
      </c>
      <c r="F94" s="13"/>
      <c r="G94" s="14"/>
      <c r="H94" s="14"/>
      <c r="I94" s="14"/>
      <c r="J94" s="14"/>
      <c r="K94" s="62"/>
      <c r="L94" s="62"/>
      <c r="M94" s="62"/>
      <c r="N94" s="62"/>
      <c r="O94" s="16">
        <v>15</v>
      </c>
      <c r="P94" s="16"/>
      <c r="Q94" s="16"/>
      <c r="R94" s="16">
        <v>2</v>
      </c>
      <c r="S94" s="17"/>
      <c r="T94" s="17"/>
      <c r="U94" s="17"/>
      <c r="V94" s="17"/>
      <c r="W94" s="18"/>
      <c r="X94" s="18"/>
      <c r="Y94" s="18"/>
      <c r="Z94" s="18"/>
      <c r="AA94" s="19"/>
      <c r="AB94" s="19"/>
      <c r="AC94" s="19"/>
      <c r="AD94" s="19"/>
      <c r="AE94" s="60">
        <f>SUM(G94:I94,K94:M94,O94:Q94,S94:U94,W94:Y94,AA94:AC94)</f>
        <v>15</v>
      </c>
      <c r="AF94" s="60">
        <f>25*AG94</f>
        <v>50</v>
      </c>
      <c r="AG94" s="60">
        <f>SUM(J94,N94,R94,V94,Z94,AD94)</f>
        <v>2</v>
      </c>
    </row>
    <row r="95" spans="1:33" ht="15.75" x14ac:dyDescent="0.25">
      <c r="A95" s="165" t="s">
        <v>51</v>
      </c>
      <c r="B95" s="166"/>
      <c r="C95" s="60"/>
      <c r="D95" s="60"/>
      <c r="E95" s="60"/>
      <c r="F95" s="60"/>
      <c r="G95" s="30">
        <f t="shared" ref="G95:N95" si="19">SUM(G93:G94)</f>
        <v>0</v>
      </c>
      <c r="H95" s="30">
        <f t="shared" si="19"/>
        <v>0</v>
      </c>
      <c r="I95" s="30">
        <f t="shared" si="19"/>
        <v>0</v>
      </c>
      <c r="J95" s="30">
        <f t="shared" si="19"/>
        <v>0</v>
      </c>
      <c r="K95" s="30">
        <f t="shared" si="19"/>
        <v>0</v>
      </c>
      <c r="L95" s="30">
        <f t="shared" si="19"/>
        <v>0</v>
      </c>
      <c r="M95" s="30">
        <f t="shared" si="19"/>
        <v>0</v>
      </c>
      <c r="N95" s="30">
        <f t="shared" si="19"/>
        <v>0</v>
      </c>
      <c r="O95" s="30">
        <v>30</v>
      </c>
      <c r="P95" s="30">
        <f>SUM(P93:P94)</f>
        <v>0</v>
      </c>
      <c r="Q95" s="30">
        <f>SUM(Q93:Q94)</f>
        <v>0</v>
      </c>
      <c r="R95" s="30">
        <v>4</v>
      </c>
      <c r="S95" s="30">
        <f t="shared" ref="S95:AG95" si="20">SUM(S93:S94)</f>
        <v>0</v>
      </c>
      <c r="T95" s="30">
        <f t="shared" si="20"/>
        <v>0</v>
      </c>
      <c r="U95" s="30">
        <f t="shared" si="20"/>
        <v>0</v>
      </c>
      <c r="V95" s="30">
        <f t="shared" si="20"/>
        <v>0</v>
      </c>
      <c r="W95" s="30">
        <f t="shared" si="20"/>
        <v>0</v>
      </c>
      <c r="X95" s="30">
        <f t="shared" si="20"/>
        <v>0</v>
      </c>
      <c r="Y95" s="30">
        <f t="shared" si="20"/>
        <v>0</v>
      </c>
      <c r="Z95" s="30">
        <f t="shared" si="20"/>
        <v>0</v>
      </c>
      <c r="AA95" s="30">
        <f t="shared" si="20"/>
        <v>0</v>
      </c>
      <c r="AB95" s="30">
        <f t="shared" si="20"/>
        <v>0</v>
      </c>
      <c r="AC95" s="30">
        <f t="shared" si="20"/>
        <v>0</v>
      </c>
      <c r="AD95" s="30">
        <f t="shared" si="20"/>
        <v>0</v>
      </c>
      <c r="AE95" s="30">
        <f t="shared" si="20"/>
        <v>30</v>
      </c>
      <c r="AF95" s="30">
        <f t="shared" si="20"/>
        <v>100</v>
      </c>
      <c r="AG95" s="30">
        <f t="shared" si="20"/>
        <v>4</v>
      </c>
    </row>
    <row r="96" spans="1:33" ht="15.75" x14ac:dyDescent="0.25">
      <c r="A96" s="169" t="s">
        <v>101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</row>
    <row r="97" spans="1:33" ht="15.75" x14ac:dyDescent="0.25">
      <c r="A97" s="28">
        <v>1</v>
      </c>
      <c r="B97" s="12" t="str">
        <f>'[2]BN I, ST'!$B$98</f>
        <v>Demokracja-Teoria i praktyka / Edukacja dla bezpieczeństwa</v>
      </c>
      <c r="C97" s="89" t="str">
        <f>'[2]BN I, ST'!$C$98</f>
        <v>1032.7.BN1.D18.DTP/1032.7.BN1.D18.EdB</v>
      </c>
      <c r="D97" s="13"/>
      <c r="E97" s="13">
        <v>6</v>
      </c>
      <c r="F97" s="13"/>
      <c r="G97" s="14"/>
      <c r="H97" s="14"/>
      <c r="I97" s="14"/>
      <c r="J97" s="14"/>
      <c r="K97" s="71"/>
      <c r="L97" s="71"/>
      <c r="M97" s="71"/>
      <c r="N97" s="71"/>
      <c r="O97" s="16"/>
      <c r="P97" s="16"/>
      <c r="Q97" s="16"/>
      <c r="R97" s="16"/>
      <c r="S97" s="17"/>
      <c r="T97" s="17"/>
      <c r="U97" s="17"/>
      <c r="V97" s="17"/>
      <c r="W97" s="18"/>
      <c r="X97" s="18"/>
      <c r="Y97" s="18"/>
      <c r="Z97" s="18"/>
      <c r="AA97" s="19">
        <v>15</v>
      </c>
      <c r="AB97" s="19"/>
      <c r="AC97" s="19"/>
      <c r="AD97" s="19">
        <v>2</v>
      </c>
      <c r="AE97" s="70">
        <f>SUM(G97:I97,K97:M97,O97:Q97,S97:U97,W97:Y97,AA97:AC97)</f>
        <v>15</v>
      </c>
      <c r="AF97" s="70">
        <f>25*AG97</f>
        <v>50</v>
      </c>
      <c r="AG97" s="70">
        <f>SUM(J97,N97,R97,V97,Z97,AD97)</f>
        <v>2</v>
      </c>
    </row>
    <row r="98" spans="1:33" ht="15.75" x14ac:dyDescent="0.25">
      <c r="A98" s="28">
        <v>2</v>
      </c>
      <c r="B98" s="12" t="s">
        <v>65</v>
      </c>
      <c r="C98" s="89" t="s">
        <v>126</v>
      </c>
      <c r="D98" s="13"/>
      <c r="E98" s="13">
        <v>6</v>
      </c>
      <c r="F98" s="13"/>
      <c r="G98" s="14"/>
      <c r="H98" s="14"/>
      <c r="I98" s="14"/>
      <c r="J98" s="14"/>
      <c r="K98" s="71"/>
      <c r="L98" s="71"/>
      <c r="M98" s="71"/>
      <c r="N98" s="71"/>
      <c r="O98" s="16"/>
      <c r="P98" s="16"/>
      <c r="Q98" s="16"/>
      <c r="R98" s="16"/>
      <c r="S98" s="17"/>
      <c r="T98" s="17"/>
      <c r="U98" s="17"/>
      <c r="V98" s="17"/>
      <c r="W98" s="18"/>
      <c r="X98" s="18"/>
      <c r="Y98" s="18"/>
      <c r="Z98" s="18"/>
      <c r="AA98" s="19">
        <v>15</v>
      </c>
      <c r="AB98" s="19"/>
      <c r="AC98" s="19"/>
      <c r="AD98" s="19">
        <v>2</v>
      </c>
      <c r="AE98" s="70">
        <f>SUM(G98:I98,K98:M98,O98:Q98,S98:U98,W98:Y98,AA98:AC98)</f>
        <v>15</v>
      </c>
      <c r="AF98" s="70">
        <f>25*AG98</f>
        <v>50</v>
      </c>
      <c r="AG98" s="70">
        <f>SUM(J98,N98,R98,V98,Z98,AD98)</f>
        <v>2</v>
      </c>
    </row>
    <row r="99" spans="1:33" ht="15.75" x14ac:dyDescent="0.25">
      <c r="A99" s="165" t="s">
        <v>51</v>
      </c>
      <c r="B99" s="166"/>
      <c r="C99" s="70"/>
      <c r="D99" s="70"/>
      <c r="E99" s="70"/>
      <c r="F99" s="70"/>
      <c r="G99" s="30">
        <f t="shared" ref="G99:N99" si="21">SUM(G97:G98)</f>
        <v>0</v>
      </c>
      <c r="H99" s="30">
        <f t="shared" si="21"/>
        <v>0</v>
      </c>
      <c r="I99" s="30">
        <f t="shared" si="21"/>
        <v>0</v>
      </c>
      <c r="J99" s="30">
        <f t="shared" si="21"/>
        <v>0</v>
      </c>
      <c r="K99" s="30">
        <f t="shared" si="21"/>
        <v>0</v>
      </c>
      <c r="L99" s="30">
        <f t="shared" si="21"/>
        <v>0</v>
      </c>
      <c r="M99" s="30">
        <f t="shared" si="21"/>
        <v>0</v>
      </c>
      <c r="N99" s="30">
        <f t="shared" si="21"/>
        <v>0</v>
      </c>
      <c r="O99" s="30">
        <v>0</v>
      </c>
      <c r="P99" s="30">
        <f>SUM(P97:P98)</f>
        <v>0</v>
      </c>
      <c r="Q99" s="30">
        <f>SUM(Q97:Q98)</f>
        <v>0</v>
      </c>
      <c r="R99" s="30">
        <v>0</v>
      </c>
      <c r="S99" s="30">
        <f t="shared" ref="S99:AG99" si="22">SUM(S97:S98)</f>
        <v>0</v>
      </c>
      <c r="T99" s="30">
        <f t="shared" si="22"/>
        <v>0</v>
      </c>
      <c r="U99" s="30">
        <f t="shared" si="22"/>
        <v>0</v>
      </c>
      <c r="V99" s="30">
        <f t="shared" si="22"/>
        <v>0</v>
      </c>
      <c r="W99" s="30">
        <f t="shared" si="22"/>
        <v>0</v>
      </c>
      <c r="X99" s="30">
        <f t="shared" si="22"/>
        <v>0</v>
      </c>
      <c r="Y99" s="30">
        <f t="shared" si="22"/>
        <v>0</v>
      </c>
      <c r="Z99" s="30">
        <f t="shared" si="22"/>
        <v>0</v>
      </c>
      <c r="AA99" s="30">
        <f t="shared" si="22"/>
        <v>30</v>
      </c>
      <c r="AB99" s="30">
        <f t="shared" si="22"/>
        <v>0</v>
      </c>
      <c r="AC99" s="30">
        <f t="shared" si="22"/>
        <v>0</v>
      </c>
      <c r="AD99" s="30">
        <f t="shared" si="22"/>
        <v>4</v>
      </c>
      <c r="AE99" s="30">
        <f t="shared" si="22"/>
        <v>30</v>
      </c>
      <c r="AF99" s="30">
        <f t="shared" si="22"/>
        <v>100</v>
      </c>
      <c r="AG99" s="30">
        <f t="shared" si="22"/>
        <v>4</v>
      </c>
    </row>
    <row r="100" spans="1:33" ht="15.75" customHeight="1" x14ac:dyDescent="0.25">
      <c r="A100" s="179" t="s">
        <v>53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</row>
    <row r="101" spans="1:33" ht="15.75" customHeight="1" x14ac:dyDescent="0.25">
      <c r="A101" s="38">
        <v>1</v>
      </c>
      <c r="B101" s="12" t="s">
        <v>54</v>
      </c>
      <c r="C101" s="89" t="s">
        <v>127</v>
      </c>
      <c r="D101" s="70"/>
      <c r="E101" s="70" t="s">
        <v>81</v>
      </c>
      <c r="F101" s="70"/>
      <c r="G101" s="14"/>
      <c r="H101" s="14"/>
      <c r="I101" s="14"/>
      <c r="J101" s="14"/>
      <c r="K101" s="71"/>
      <c r="L101" s="71">
        <v>260</v>
      </c>
      <c r="M101" s="71"/>
      <c r="N101" s="71">
        <v>9</v>
      </c>
      <c r="O101" s="16"/>
      <c r="P101" s="16"/>
      <c r="Q101" s="16"/>
      <c r="R101" s="16"/>
      <c r="S101" s="17"/>
      <c r="T101" s="17">
        <v>260</v>
      </c>
      <c r="U101" s="17"/>
      <c r="V101" s="17">
        <v>9</v>
      </c>
      <c r="W101" s="18"/>
      <c r="X101" s="18">
        <v>230</v>
      </c>
      <c r="Y101" s="18"/>
      <c r="Z101" s="18">
        <v>8</v>
      </c>
      <c r="AA101" s="19"/>
      <c r="AB101" s="19"/>
      <c r="AC101" s="19"/>
      <c r="AD101" s="19"/>
      <c r="AE101" s="70">
        <f>SUM(G101:I101,K101:M101,O101:Q101,S101:U101,W101:Y101,AA101:AC101)</f>
        <v>750</v>
      </c>
      <c r="AF101" s="70">
        <v>780</v>
      </c>
      <c r="AG101" s="70">
        <f>SUM(J101,N101,R101,V101,Z101,AD101)</f>
        <v>26</v>
      </c>
    </row>
    <row r="102" spans="1:33" ht="15.75" x14ac:dyDescent="0.25">
      <c r="A102" s="183" t="s">
        <v>55</v>
      </c>
      <c r="B102" s="184"/>
      <c r="C102" s="70"/>
      <c r="D102" s="70"/>
      <c r="E102" s="70"/>
      <c r="F102" s="70"/>
      <c r="G102" s="30">
        <f>SUM(G101:G101)</f>
        <v>0</v>
      </c>
      <c r="H102" s="30">
        <f t="shared" ref="H102:AD102" si="23">SUM(H101:H101)</f>
        <v>0</v>
      </c>
      <c r="I102" s="30">
        <f t="shared" si="23"/>
        <v>0</v>
      </c>
      <c r="J102" s="30">
        <f t="shared" si="23"/>
        <v>0</v>
      </c>
      <c r="K102" s="30">
        <f t="shared" si="23"/>
        <v>0</v>
      </c>
      <c r="L102" s="30">
        <f t="shared" si="23"/>
        <v>260</v>
      </c>
      <c r="M102" s="30">
        <f t="shared" si="23"/>
        <v>0</v>
      </c>
      <c r="N102" s="30">
        <f t="shared" si="23"/>
        <v>9</v>
      </c>
      <c r="O102" s="30">
        <f t="shared" si="23"/>
        <v>0</v>
      </c>
      <c r="P102" s="30">
        <f t="shared" si="23"/>
        <v>0</v>
      </c>
      <c r="Q102" s="30">
        <f t="shared" si="23"/>
        <v>0</v>
      </c>
      <c r="R102" s="30">
        <f t="shared" si="23"/>
        <v>0</v>
      </c>
      <c r="S102" s="30">
        <f t="shared" si="23"/>
        <v>0</v>
      </c>
      <c r="T102" s="30">
        <f t="shared" si="23"/>
        <v>260</v>
      </c>
      <c r="U102" s="30">
        <f t="shared" si="23"/>
        <v>0</v>
      </c>
      <c r="V102" s="30">
        <f t="shared" si="23"/>
        <v>9</v>
      </c>
      <c r="W102" s="30">
        <f t="shared" si="23"/>
        <v>0</v>
      </c>
      <c r="X102" s="30">
        <f t="shared" si="23"/>
        <v>230</v>
      </c>
      <c r="Y102" s="30">
        <f t="shared" si="23"/>
        <v>0</v>
      </c>
      <c r="Z102" s="30">
        <f t="shared" si="23"/>
        <v>8</v>
      </c>
      <c r="AA102" s="30">
        <f t="shared" si="23"/>
        <v>0</v>
      </c>
      <c r="AB102" s="30">
        <f t="shared" si="23"/>
        <v>0</v>
      </c>
      <c r="AC102" s="30">
        <f t="shared" si="23"/>
        <v>0</v>
      </c>
      <c r="AD102" s="30">
        <f t="shared" si="23"/>
        <v>0</v>
      </c>
      <c r="AE102" s="30">
        <f>SUM(AE101:AE101)</f>
        <v>750</v>
      </c>
      <c r="AF102" s="30">
        <f>SUM(AF101:AF101)</f>
        <v>780</v>
      </c>
      <c r="AG102" s="30">
        <f>SUM(AG101:AG101)</f>
        <v>26</v>
      </c>
    </row>
    <row r="103" spans="1:33" ht="15.75" customHeight="1" x14ac:dyDescent="0.25">
      <c r="A103" s="39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</row>
    <row r="104" spans="1:33" ht="15.75" customHeight="1" x14ac:dyDescent="0.25">
      <c r="A104" s="181" t="s">
        <v>93</v>
      </c>
      <c r="B104" s="172"/>
      <c r="C104" s="173"/>
      <c r="D104" s="41"/>
      <c r="E104" s="41"/>
      <c r="F104" s="41"/>
      <c r="G104" s="41">
        <v>129</v>
      </c>
      <c r="H104" s="41">
        <v>164</v>
      </c>
      <c r="I104" s="41">
        <v>0</v>
      </c>
      <c r="J104" s="102">
        <v>30</v>
      </c>
      <c r="K104" s="41">
        <v>90</v>
      </c>
      <c r="L104" s="41">
        <v>330</v>
      </c>
      <c r="M104" s="41">
        <v>0</v>
      </c>
      <c r="N104" s="102">
        <v>30</v>
      </c>
      <c r="O104" s="41">
        <v>145</v>
      </c>
      <c r="P104" s="41">
        <v>125</v>
      </c>
      <c r="Q104" s="41">
        <v>0</v>
      </c>
      <c r="R104" s="102">
        <v>30</v>
      </c>
      <c r="S104" s="41">
        <v>70</v>
      </c>
      <c r="T104" s="41">
        <v>380</v>
      </c>
      <c r="U104" s="41">
        <v>0</v>
      </c>
      <c r="V104" s="102">
        <v>30</v>
      </c>
      <c r="W104" s="41">
        <v>85</v>
      </c>
      <c r="X104" s="41">
        <v>325</v>
      </c>
      <c r="Y104" s="41">
        <v>0</v>
      </c>
      <c r="Z104" s="102">
        <v>30</v>
      </c>
      <c r="AA104" s="41">
        <v>120</v>
      </c>
      <c r="AB104" s="41">
        <v>120</v>
      </c>
      <c r="AC104" s="41">
        <v>0</v>
      </c>
      <c r="AD104" s="102">
        <v>30</v>
      </c>
      <c r="AE104" s="98">
        <v>2083</v>
      </c>
      <c r="AF104" s="96">
        <v>4635</v>
      </c>
      <c r="AG104" s="42">
        <v>180</v>
      </c>
    </row>
    <row r="105" spans="1:33" ht="15.75" customHeight="1" x14ac:dyDescent="0.25">
      <c r="A105" s="174"/>
      <c r="B105" s="175"/>
      <c r="C105" s="176"/>
      <c r="D105" s="41"/>
      <c r="E105" s="41"/>
      <c r="F105" s="41"/>
      <c r="G105" s="104">
        <f>SUM(G104:I104)</f>
        <v>293</v>
      </c>
      <c r="H105" s="105"/>
      <c r="I105" s="106"/>
      <c r="J105" s="103"/>
      <c r="K105" s="104">
        <f>SUM(K104:M104)</f>
        <v>420</v>
      </c>
      <c r="L105" s="105"/>
      <c r="M105" s="106"/>
      <c r="N105" s="103"/>
      <c r="O105" s="104">
        <v>270</v>
      </c>
      <c r="P105" s="105"/>
      <c r="Q105" s="106"/>
      <c r="R105" s="103"/>
      <c r="S105" s="104">
        <f>SUM(S104:U104)</f>
        <v>450</v>
      </c>
      <c r="T105" s="105"/>
      <c r="U105" s="106"/>
      <c r="V105" s="103"/>
      <c r="W105" s="104">
        <f>SUM(W104:Y104)</f>
        <v>410</v>
      </c>
      <c r="X105" s="105"/>
      <c r="Y105" s="106"/>
      <c r="Z105" s="103"/>
      <c r="AA105" s="104">
        <f>SUM(AA104:AC104)</f>
        <v>240</v>
      </c>
      <c r="AB105" s="105"/>
      <c r="AC105" s="106"/>
      <c r="AD105" s="103"/>
      <c r="AE105" s="42">
        <v>2083</v>
      </c>
      <c r="AF105" s="42"/>
      <c r="AG105" s="42">
        <f>SUM(J104+N104+R104+V104+Z104+AD104)</f>
        <v>180</v>
      </c>
    </row>
    <row r="106" spans="1:33" ht="15.75" customHeight="1" x14ac:dyDescent="0.25">
      <c r="A106" s="39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</row>
    <row r="107" spans="1:33" ht="15.75" customHeight="1" x14ac:dyDescent="0.25">
      <c r="A107" s="39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</row>
    <row r="108" spans="1:33" ht="15.75" customHeight="1" x14ac:dyDescent="0.25">
      <c r="A108" s="171" t="s">
        <v>92</v>
      </c>
      <c r="B108" s="172"/>
      <c r="C108" s="173"/>
      <c r="D108" s="41"/>
      <c r="E108" s="41"/>
      <c r="F108" s="41"/>
      <c r="G108" s="41">
        <f>SUM(G24+G48+G83+G89+G97)</f>
        <v>0</v>
      </c>
      <c r="H108" s="41">
        <f>SUM(H24+H48+H83+H89+H97)</f>
        <v>0</v>
      </c>
      <c r="I108" s="41">
        <f>SUM(I24+I48+I83+I89+I97)</f>
        <v>0</v>
      </c>
      <c r="J108" s="102">
        <f>SUM(J24+J48+J83+J89+J97)</f>
        <v>0</v>
      </c>
      <c r="K108" s="41">
        <v>0</v>
      </c>
      <c r="L108" s="41">
        <f>SUM(L24+L48+L83+L89+L97)</f>
        <v>0</v>
      </c>
      <c r="M108" s="41">
        <f>SUM(M24+M48+M83+M89+M97)</f>
        <v>0</v>
      </c>
      <c r="N108" s="102">
        <v>0</v>
      </c>
      <c r="O108" s="41">
        <f>SUM(O24+O48+O83+O89+O97)</f>
        <v>0</v>
      </c>
      <c r="P108" s="41">
        <f>SUM(P24+P48+P83+P89+P97)</f>
        <v>0</v>
      </c>
      <c r="Q108" s="41">
        <f>SUM(Q24+Q48+Q83+Q89+Q97)</f>
        <v>0</v>
      </c>
      <c r="R108" s="102">
        <f>SUM(R24+R48+R83+R89+R97)</f>
        <v>0</v>
      </c>
      <c r="S108" s="41">
        <v>25</v>
      </c>
      <c r="T108" s="41">
        <v>65</v>
      </c>
      <c r="U108" s="41">
        <f>SUM(U24+U48+U83+U89+U97)</f>
        <v>0</v>
      </c>
      <c r="V108" s="102">
        <v>10</v>
      </c>
      <c r="W108" s="41">
        <v>60</v>
      </c>
      <c r="X108" s="41">
        <v>70</v>
      </c>
      <c r="Y108" s="41">
        <f>SUM(Y24+Y48+Y83+Y89+Y97)</f>
        <v>0</v>
      </c>
      <c r="Z108" s="102">
        <v>13</v>
      </c>
      <c r="AA108" s="41">
        <v>90</v>
      </c>
      <c r="AB108" s="41">
        <v>120</v>
      </c>
      <c r="AC108" s="41">
        <f>SUM(AC24+AC48+AC83+AC89+AC97)</f>
        <v>0</v>
      </c>
      <c r="AD108" s="102">
        <v>26</v>
      </c>
      <c r="AE108" s="42">
        <v>430</v>
      </c>
      <c r="AF108" s="42">
        <v>1350</v>
      </c>
      <c r="AG108" s="42">
        <v>49</v>
      </c>
    </row>
    <row r="109" spans="1:33" ht="15.75" customHeight="1" x14ac:dyDescent="0.25">
      <c r="A109" s="174"/>
      <c r="B109" s="175"/>
      <c r="C109" s="176"/>
      <c r="D109" s="41"/>
      <c r="E109" s="41"/>
      <c r="F109" s="41"/>
      <c r="G109" s="104">
        <f>SUM(G108:I108)</f>
        <v>0</v>
      </c>
      <c r="H109" s="105"/>
      <c r="I109" s="106"/>
      <c r="J109" s="103"/>
      <c r="K109" s="104">
        <v>0</v>
      </c>
      <c r="L109" s="105"/>
      <c r="M109" s="106"/>
      <c r="N109" s="103"/>
      <c r="O109" s="104">
        <f>SUM(O108:Q108)</f>
        <v>0</v>
      </c>
      <c r="P109" s="105"/>
      <c r="Q109" s="106"/>
      <c r="R109" s="103"/>
      <c r="S109" s="104">
        <f>SUM(S108:U108)</f>
        <v>90</v>
      </c>
      <c r="T109" s="105"/>
      <c r="U109" s="106"/>
      <c r="V109" s="103"/>
      <c r="W109" s="104">
        <f>SUM(W108:Y108)</f>
        <v>130</v>
      </c>
      <c r="X109" s="105"/>
      <c r="Y109" s="106"/>
      <c r="Z109" s="103"/>
      <c r="AA109" s="104">
        <f>SUM(AA108:AC108)</f>
        <v>210</v>
      </c>
      <c r="AB109" s="105"/>
      <c r="AC109" s="106"/>
      <c r="AD109" s="103"/>
      <c r="AE109" s="42">
        <f>SUM(G109+K109+O109+S109+W109+AA109)</f>
        <v>430</v>
      </c>
      <c r="AF109" s="42"/>
      <c r="AG109" s="42">
        <f>SUM(J108+N108+R108+V108+Z108+AD108)</f>
        <v>49</v>
      </c>
    </row>
    <row r="110" spans="1:33" ht="15.75" customHeight="1" x14ac:dyDescent="0.25">
      <c r="A110" s="39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</row>
    <row r="111" spans="1:33" ht="15.75" customHeight="1" x14ac:dyDescent="0.25">
      <c r="A111" s="39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</row>
    <row r="112" spans="1:33" ht="15.75" customHeight="1" x14ac:dyDescent="0.25">
      <c r="A112" s="171" t="s">
        <v>71</v>
      </c>
      <c r="B112" s="172"/>
      <c r="C112" s="173"/>
      <c r="D112" s="41"/>
      <c r="E112" s="41"/>
      <c r="F112" s="41"/>
      <c r="G112" s="41">
        <v>0</v>
      </c>
      <c r="H112" s="41">
        <v>0</v>
      </c>
      <c r="I112" s="41">
        <f>SUM(I27+I52+I87+I91+I99)</f>
        <v>0</v>
      </c>
      <c r="J112" s="102">
        <v>0</v>
      </c>
      <c r="K112" s="41">
        <v>0</v>
      </c>
      <c r="L112" s="41">
        <v>0</v>
      </c>
      <c r="M112" s="41">
        <f>SUM(M27+M52+M87+M91+M99)</f>
        <v>0</v>
      </c>
      <c r="N112" s="102">
        <v>0</v>
      </c>
      <c r="O112" s="41">
        <v>0</v>
      </c>
      <c r="P112" s="41">
        <v>0</v>
      </c>
      <c r="Q112" s="41">
        <f>SUM(Q27+Q52+Q87+Q91+Q99)</f>
        <v>0</v>
      </c>
      <c r="R112" s="102">
        <v>0</v>
      </c>
      <c r="S112" s="41">
        <v>25</v>
      </c>
      <c r="T112" s="41">
        <v>65</v>
      </c>
      <c r="U112" s="41">
        <f>SUM(U27+U52+U87+U91+U99)</f>
        <v>0</v>
      </c>
      <c r="V112" s="102">
        <v>10</v>
      </c>
      <c r="W112" s="41">
        <v>50</v>
      </c>
      <c r="X112" s="41">
        <v>85</v>
      </c>
      <c r="Y112" s="41">
        <f>SUM(Y27+Y52+Y87+Y91+Y99)</f>
        <v>0</v>
      </c>
      <c r="Z112" s="102">
        <v>13</v>
      </c>
      <c r="AA112" s="41">
        <v>85</v>
      </c>
      <c r="AB112" s="41">
        <f>SUM(AB27+AB52+AB87+AB91+AB99)</f>
        <v>120</v>
      </c>
      <c r="AC112" s="41">
        <f>SUM(AC27+AC52+AC87+AC91+AC99)</f>
        <v>0</v>
      </c>
      <c r="AD112" s="102">
        <v>26</v>
      </c>
      <c r="AE112" s="42">
        <v>430</v>
      </c>
      <c r="AF112" s="42">
        <v>1350</v>
      </c>
      <c r="AG112" s="42">
        <v>49</v>
      </c>
    </row>
    <row r="113" spans="1:33" ht="15.75" x14ac:dyDescent="0.25">
      <c r="A113" s="174"/>
      <c r="B113" s="175"/>
      <c r="C113" s="176"/>
      <c r="D113" s="41"/>
      <c r="E113" s="41"/>
      <c r="F113" s="41"/>
      <c r="G113" s="104">
        <f>SUM(G112:I112)</f>
        <v>0</v>
      </c>
      <c r="H113" s="105"/>
      <c r="I113" s="106"/>
      <c r="J113" s="103"/>
      <c r="K113" s="104">
        <f>SUM(K112:M112)</f>
        <v>0</v>
      </c>
      <c r="L113" s="105"/>
      <c r="M113" s="106"/>
      <c r="N113" s="103"/>
      <c r="O113" s="104">
        <v>0</v>
      </c>
      <c r="P113" s="105"/>
      <c r="Q113" s="106"/>
      <c r="R113" s="103"/>
      <c r="S113" s="104">
        <f>SUM(S112:U112)</f>
        <v>90</v>
      </c>
      <c r="T113" s="105"/>
      <c r="U113" s="106"/>
      <c r="V113" s="103"/>
      <c r="W113" s="104">
        <f>SUM(W112:Y112)</f>
        <v>135</v>
      </c>
      <c r="X113" s="105"/>
      <c r="Y113" s="106"/>
      <c r="Z113" s="103"/>
      <c r="AA113" s="104">
        <f>SUM(AA112:AC112)</f>
        <v>205</v>
      </c>
      <c r="AB113" s="105"/>
      <c r="AC113" s="106"/>
      <c r="AD113" s="103"/>
      <c r="AE113" s="42">
        <f>SUM(G113+K113+O113+S113+W113+AA113)</f>
        <v>430</v>
      </c>
      <c r="AF113" s="42"/>
      <c r="AG113" s="42">
        <f>SUM(J112+N112+R112+V112+Z112+AD112)</f>
        <v>49</v>
      </c>
    </row>
    <row r="114" spans="1:33" ht="15.75" x14ac:dyDescent="0.25">
      <c r="A114" s="186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8"/>
      <c r="Z114" s="37"/>
      <c r="AA114" s="37"/>
      <c r="AB114" s="37"/>
      <c r="AC114" s="37"/>
      <c r="AD114" s="37"/>
      <c r="AE114" s="37"/>
      <c r="AF114" s="37"/>
      <c r="AG114" s="37"/>
    </row>
    <row r="115" spans="1:33" ht="15.75" x14ac:dyDescent="0.25">
      <c r="A115" s="169" t="s">
        <v>56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</row>
    <row r="116" spans="1:33" ht="15.75" x14ac:dyDescent="0.25">
      <c r="A116" s="38">
        <v>1</v>
      </c>
      <c r="B116" s="43" t="s">
        <v>57</v>
      </c>
      <c r="C116" s="44" t="s">
        <v>129</v>
      </c>
      <c r="D116" s="44">
        <v>2</v>
      </c>
      <c r="E116" s="44">
        <v>1</v>
      </c>
      <c r="F116" s="44"/>
      <c r="G116" s="14"/>
      <c r="H116" s="14">
        <v>60</v>
      </c>
      <c r="I116" s="14"/>
      <c r="J116" s="14">
        <v>2</v>
      </c>
      <c r="K116" s="62"/>
      <c r="L116" s="62">
        <v>60</v>
      </c>
      <c r="M116" s="62"/>
      <c r="N116" s="62">
        <v>2</v>
      </c>
      <c r="O116" s="16"/>
      <c r="P116" s="16"/>
      <c r="Q116" s="16"/>
      <c r="R116" s="16"/>
      <c r="S116" s="17"/>
      <c r="T116" s="17"/>
      <c r="U116" s="17"/>
      <c r="V116" s="17"/>
      <c r="W116" s="18"/>
      <c r="X116" s="18"/>
      <c r="Y116" s="18"/>
      <c r="Z116" s="18"/>
      <c r="AA116" s="19"/>
      <c r="AB116" s="19"/>
      <c r="AC116" s="19"/>
      <c r="AD116" s="19"/>
      <c r="AE116" s="45">
        <f>SUM(G116:I116,K116:M116,O116:Q116,S116:U116,W116:Y116,AA116:AC116)</f>
        <v>120</v>
      </c>
      <c r="AF116" s="45"/>
      <c r="AG116" s="45">
        <f>J116+N116+R116+V116+Z116+AD116</f>
        <v>4</v>
      </c>
    </row>
    <row r="117" spans="1:33" x14ac:dyDescent="0.25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</row>
    <row r="118" spans="1:33" ht="15.75" x14ac:dyDescent="0.25">
      <c r="A118" s="47"/>
      <c r="B118" s="48"/>
      <c r="C118" s="48"/>
      <c r="D118" s="48"/>
      <c r="E118" s="49"/>
      <c r="F118" s="49"/>
      <c r="G118" s="49"/>
      <c r="H118" s="49"/>
      <c r="I118" s="49"/>
      <c r="J118" s="49"/>
      <c r="K118" s="49"/>
      <c r="L118" s="49"/>
      <c r="M118" s="49"/>
      <c r="N118" s="46"/>
      <c r="O118" s="49"/>
      <c r="P118" s="49"/>
      <c r="Q118" s="49"/>
      <c r="R118" s="49"/>
      <c r="S118" s="49"/>
      <c r="T118" s="49"/>
      <c r="U118" s="49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</row>
    <row r="119" spans="1:33" x14ac:dyDescent="0.25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4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</row>
    <row r="120" spans="1:33" x14ac:dyDescent="0.25">
      <c r="A120" s="50"/>
      <c r="B120" s="52"/>
      <c r="C120" s="52"/>
      <c r="D120" s="5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177"/>
      <c r="Y120" s="177"/>
      <c r="Z120" s="177"/>
      <c r="AA120" s="177"/>
      <c r="AB120" s="177"/>
    </row>
    <row r="121" spans="1:33" ht="18.75" x14ac:dyDescent="0.25">
      <c r="A121" s="50"/>
      <c r="B121" s="94" t="str">
        <f>'[1]BN I, ST'!B121</f>
        <v>Legenda:</v>
      </c>
      <c r="C121" s="52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65"/>
      <c r="S121" s="53"/>
      <c r="T121" s="53"/>
      <c r="U121" s="53"/>
      <c r="V121" s="65"/>
      <c r="W121" s="65"/>
      <c r="X121" s="177"/>
      <c r="Y121" s="177"/>
      <c r="Z121" s="65"/>
      <c r="AA121" s="65"/>
      <c r="AB121" s="65"/>
    </row>
    <row r="122" spans="1:33" x14ac:dyDescent="0.25">
      <c r="A122" s="50"/>
      <c r="B122" s="52"/>
      <c r="C122" s="52"/>
      <c r="D122" s="52"/>
      <c r="E122" s="54"/>
      <c r="F122" s="54"/>
      <c r="G122" s="54"/>
      <c r="H122" s="54"/>
      <c r="I122" s="54"/>
      <c r="J122" s="53"/>
      <c r="K122" s="53"/>
      <c r="L122" s="53"/>
      <c r="M122" s="55"/>
      <c r="N122" s="53"/>
      <c r="O122" s="53"/>
      <c r="P122" s="53"/>
      <c r="Q122" s="53"/>
      <c r="R122" s="54"/>
      <c r="S122" s="53"/>
      <c r="T122" s="53"/>
      <c r="U122" s="53"/>
      <c r="V122" s="55"/>
      <c r="W122" s="54"/>
      <c r="X122" s="177"/>
      <c r="Y122" s="177"/>
      <c r="Z122" s="177"/>
      <c r="AA122" s="178"/>
      <c r="AB122" s="178"/>
    </row>
    <row r="123" spans="1:33" ht="18.75" x14ac:dyDescent="0.25">
      <c r="A123" s="50"/>
      <c r="B123" s="190" t="str">
        <f>'[1]BN I, ST'!B123</f>
        <v xml:space="preserve">Przedmiot dodany    </v>
      </c>
      <c r="C123" s="52"/>
      <c r="D123" s="52"/>
      <c r="E123" s="54"/>
      <c r="F123" s="54"/>
      <c r="G123" s="54"/>
      <c r="H123" s="54"/>
      <c r="I123" s="54"/>
      <c r="J123" s="53"/>
      <c r="K123" s="53"/>
      <c r="L123" s="53"/>
      <c r="M123" s="55"/>
      <c r="N123" s="53"/>
      <c r="O123" s="53"/>
      <c r="P123" s="53"/>
      <c r="Q123" s="53"/>
      <c r="R123" s="54"/>
      <c r="S123" s="53"/>
      <c r="T123" s="53"/>
      <c r="U123" s="53"/>
      <c r="V123" s="55"/>
      <c r="W123" s="54"/>
      <c r="X123" s="177"/>
      <c r="Y123" s="177"/>
      <c r="Z123" s="65"/>
      <c r="AA123" s="178"/>
      <c r="AB123" s="182"/>
    </row>
    <row r="124" spans="1:33" x14ac:dyDescent="0.25">
      <c r="A124" s="50"/>
      <c r="B124" s="52"/>
      <c r="C124" s="52"/>
      <c r="D124" s="52"/>
      <c r="E124" s="54"/>
      <c r="F124" s="54"/>
      <c r="G124" s="54"/>
      <c r="H124" s="54"/>
      <c r="I124" s="54"/>
      <c r="J124" s="53"/>
      <c r="K124" s="53"/>
      <c r="L124" s="53"/>
      <c r="M124" s="54"/>
      <c r="N124" s="53"/>
      <c r="O124" s="53"/>
      <c r="P124" s="53"/>
      <c r="Q124" s="53"/>
      <c r="R124" s="54"/>
      <c r="S124" s="53"/>
      <c r="T124" s="53"/>
      <c r="U124" s="53"/>
      <c r="V124" s="54"/>
      <c r="W124" s="54"/>
      <c r="X124" s="177"/>
      <c r="Y124" s="177"/>
      <c r="Z124" s="177"/>
      <c r="AA124" s="182"/>
      <c r="AB124" s="182"/>
    </row>
    <row r="125" spans="1:33" ht="18.75" x14ac:dyDescent="0.25">
      <c r="A125" s="50"/>
      <c r="B125" s="212" t="s">
        <v>185</v>
      </c>
    </row>
    <row r="126" spans="1:33" x14ac:dyDescent="0.25">
      <c r="A126" s="50"/>
      <c r="B126" s="52"/>
    </row>
    <row r="127" spans="1:33" ht="18.75" x14ac:dyDescent="0.3">
      <c r="B127" s="93"/>
    </row>
    <row r="129" spans="2:2" ht="18.75" x14ac:dyDescent="0.3">
      <c r="B129" s="97"/>
    </row>
  </sheetData>
  <mergeCells count="100">
    <mergeCell ref="X123:Y123"/>
    <mergeCell ref="AA123:AB124"/>
    <mergeCell ref="X124:Z124"/>
    <mergeCell ref="A96:AG96"/>
    <mergeCell ref="A102:B102"/>
    <mergeCell ref="V118:AG118"/>
    <mergeCell ref="X120:AB120"/>
    <mergeCell ref="A114:Y114"/>
    <mergeCell ref="A117:AG117"/>
    <mergeCell ref="A115:AG115"/>
    <mergeCell ref="A112:C113"/>
    <mergeCell ref="Z112:Z113"/>
    <mergeCell ref="AD112:AD113"/>
    <mergeCell ref="G113:I113"/>
    <mergeCell ref="K113:M113"/>
    <mergeCell ref="O113:Q113"/>
    <mergeCell ref="S113:U113"/>
    <mergeCell ref="W113:Y113"/>
    <mergeCell ref="AA113:AC113"/>
    <mergeCell ref="J112:J113"/>
    <mergeCell ref="N112:N113"/>
    <mergeCell ref="R112:R113"/>
    <mergeCell ref="V112:V113"/>
    <mergeCell ref="X121:Y121"/>
    <mergeCell ref="X122:Z122"/>
    <mergeCell ref="AA122:AB122"/>
    <mergeCell ref="A91:B91"/>
    <mergeCell ref="A92:AG92"/>
    <mergeCell ref="A100:AG100"/>
    <mergeCell ref="A104:C105"/>
    <mergeCell ref="J104:J105"/>
    <mergeCell ref="N104:N105"/>
    <mergeCell ref="R104:R105"/>
    <mergeCell ref="V104:V105"/>
    <mergeCell ref="Z104:Z105"/>
    <mergeCell ref="J108:J109"/>
    <mergeCell ref="N108:N109"/>
    <mergeCell ref="R108:R109"/>
    <mergeCell ref="V108:V109"/>
    <mergeCell ref="A71:AG71"/>
    <mergeCell ref="A87:B87"/>
    <mergeCell ref="A88:AG88"/>
    <mergeCell ref="A99:B99"/>
    <mergeCell ref="A95:B95"/>
    <mergeCell ref="G109:I109"/>
    <mergeCell ref="K109:M109"/>
    <mergeCell ref="A24:B24"/>
    <mergeCell ref="A27:B27"/>
    <mergeCell ref="A28:AG28"/>
    <mergeCell ref="A52:B52"/>
    <mergeCell ref="A53:AG53"/>
    <mergeCell ref="A54:AG54"/>
    <mergeCell ref="A108:C109"/>
    <mergeCell ref="O109:Q109"/>
    <mergeCell ref="S109:U109"/>
    <mergeCell ref="AD104:AD105"/>
    <mergeCell ref="G105:I105"/>
    <mergeCell ref="K105:M105"/>
    <mergeCell ref="O105:Q105"/>
    <mergeCell ref="A70:B70"/>
    <mergeCell ref="H22:H23"/>
    <mergeCell ref="J22:J23"/>
    <mergeCell ref="AE22:AE23"/>
    <mergeCell ref="O9:V9"/>
    <mergeCell ref="W9:AD9"/>
    <mergeCell ref="AE9:AE11"/>
    <mergeCell ref="A12:AG12"/>
    <mergeCell ref="A21:C21"/>
    <mergeCell ref="AF22:AF23"/>
    <mergeCell ref="AG22:AG23"/>
    <mergeCell ref="E22:E23"/>
    <mergeCell ref="G22:G23"/>
    <mergeCell ref="A1:AG1"/>
    <mergeCell ref="A2:AG2"/>
    <mergeCell ref="B3:AG3"/>
    <mergeCell ref="B4:U4"/>
    <mergeCell ref="W4:AG4"/>
    <mergeCell ref="B7:AG7"/>
    <mergeCell ref="AF9:AF11"/>
    <mergeCell ref="AG9:AG11"/>
    <mergeCell ref="G10:J10"/>
    <mergeCell ref="K10:N10"/>
    <mergeCell ref="O10:R10"/>
    <mergeCell ref="S10:V10"/>
    <mergeCell ref="W10:Z10"/>
    <mergeCell ref="AA10:AD10"/>
    <mergeCell ref="A8:F8"/>
    <mergeCell ref="G8:AG8"/>
    <mergeCell ref="A9:A11"/>
    <mergeCell ref="B9:B11"/>
    <mergeCell ref="C9:C11"/>
    <mergeCell ref="D9:F10"/>
    <mergeCell ref="G9:N9"/>
    <mergeCell ref="AD108:AD109"/>
    <mergeCell ref="S105:U105"/>
    <mergeCell ref="W105:Y105"/>
    <mergeCell ref="AA105:AC105"/>
    <mergeCell ref="W109:Y109"/>
    <mergeCell ref="AA109:AC109"/>
    <mergeCell ref="Z108:Z109"/>
  </mergeCells>
  <pageMargins left="0.7" right="0.7" top="0.75" bottom="0.75" header="0.3" footer="0.3"/>
  <pageSetup paperSize="9" scale="56" orientation="landscape" horizontalDpi="4294967293" verticalDpi="4294967293" r:id="rId1"/>
  <rowBreaks count="2" manualBreakCount="2">
    <brk id="51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BN  I, NST</vt:lpstr>
      <vt:lpstr>'BN  I, NST'!Obszar_wydruku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2021-05-11T21:29:35Z</dcterms:modified>
</cp:coreProperties>
</file>